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805" firstSheet="1" activeTab="1"/>
  </bookViews>
  <sheets>
    <sheet name="за 1мес." sheetId="8" r:id="rId1"/>
    <sheet name="за декабрь 2019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23" i="3"/>
  <c r="C27" l="1"/>
  <c r="E27"/>
  <c r="D27"/>
  <c r="G28"/>
  <c r="D51" l="1"/>
  <c r="E51" l="1"/>
  <c r="C51"/>
  <c r="D48"/>
  <c r="E48"/>
  <c r="C48"/>
  <c r="G52"/>
  <c r="F52"/>
  <c r="G49"/>
  <c r="F49"/>
  <c r="C32" l="1"/>
  <c r="C41"/>
  <c r="C38" s="1"/>
  <c r="C46"/>
  <c r="C20"/>
  <c r="C18" l="1"/>
  <c r="C16"/>
  <c r="C9"/>
  <c r="C8" l="1"/>
  <c r="D46"/>
  <c r="D9" l="1"/>
  <c r="E9"/>
  <c r="F10"/>
  <c r="G10"/>
  <c r="F11"/>
  <c r="G11"/>
  <c r="F13"/>
  <c r="G13"/>
  <c r="F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4"/>
  <c r="G24"/>
  <c r="F25"/>
  <c r="G25"/>
  <c r="F26"/>
  <c r="G26"/>
  <c r="F27"/>
  <c r="F29"/>
  <c r="G29"/>
  <c r="F30"/>
  <c r="G30"/>
  <c r="F31"/>
  <c r="G31"/>
  <c r="D32"/>
  <c r="E32"/>
  <c r="F33"/>
  <c r="G33"/>
  <c r="F34"/>
  <c r="G34"/>
  <c r="F35"/>
  <c r="G35"/>
  <c r="F36"/>
  <c r="G36"/>
  <c r="F37"/>
  <c r="G37"/>
  <c r="D38"/>
  <c r="E38"/>
  <c r="F39"/>
  <c r="G39"/>
  <c r="F40"/>
  <c r="G40"/>
  <c r="D41"/>
  <c r="E41"/>
  <c r="F41" s="1"/>
  <c r="F42"/>
  <c r="G42"/>
  <c r="F43"/>
  <c r="G43"/>
  <c r="F44"/>
  <c r="G44"/>
  <c r="F45"/>
  <c r="G45"/>
  <c r="E46"/>
  <c r="F47"/>
  <c r="G47"/>
  <c r="F50"/>
  <c r="G50"/>
  <c r="F53"/>
  <c r="G53"/>
  <c r="D8" l="1"/>
  <c r="G38"/>
  <c r="G46"/>
  <c r="G51"/>
  <c r="G48"/>
  <c r="F51"/>
  <c r="F48"/>
  <c r="F46"/>
  <c r="G41"/>
  <c r="F38"/>
  <c r="F32"/>
  <c r="G20"/>
  <c r="E8"/>
  <c r="F8" s="1"/>
  <c r="F9"/>
  <c r="G32"/>
  <c r="G27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<sst xmlns="http://schemas.openxmlformats.org/spreadsheetml/2006/main" count="211" uniqueCount="125">
  <si>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</si>
  <si>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</si>
  <si>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</si>
  <si>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</si>
  <si>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</si>
  <si>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</si>
  <si>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</si>
  <si>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</si>
  <si>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</si>
  <si>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</si>
  <si>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</si>
  <si>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</si>
  <si>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</si>
  <si>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</si>
  <si>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</si>
  <si>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</si>
  <si>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</si>
  <si>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</si>
  <si>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</si>
  <si>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</si>
  <si>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</si>
  <si>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</si>
  <si>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</si>
  <si>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</si>
  <si>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</si>
  <si>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</si>
  <si>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</si>
  <si>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</si>
  <si>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</si>
  <si>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</si>
  <si>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</si>
  <si>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</si>
  <si>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</si>
  <si>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</si>
  <si>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</si>
  <si>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</si>
  <si>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</si>
  <si>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</si>
  <si>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</si>
  <si>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</si>
  <si>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</si>
  <si>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</si>
  <si>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</si>
  <si>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</si>
  <si>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</si>
  <si>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</si>
  <si>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</si>
  <si>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</si>
  <si>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</si>
  <si>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</si>
  <si>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</si>
  <si>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</si>
  <si>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</si>
  <si>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</si>
  <si>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</si>
  <si>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</si>
  <si>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</si>
  <si>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</si>
  <si>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</si>
  <si>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</si>
  <si>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</si>
  <si>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</si>
  <si>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</si>
  <si>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</si>
  <si>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</si>
  <si>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</si>
  <si>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</si>
  <si>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</si>
  <si>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</si>
  <si>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</si>
  <si>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</si>
  <si>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</si>
  <si>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</si>
  <si>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</si>
  <si>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</si>
  <si>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</si>
  <si>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</si>
  <si>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</si>
  <si>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</si>
  <si>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</si>
  <si>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</si>
  <si>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</si>
  <si>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</si>
  <si>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</si>
  <si>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</si>
  <si>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</si>
  <si>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</si>
  <si>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</si>
  <si>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</si>
  <si>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</si>
  <si>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</si>
  <si>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</si>
  <si>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</si>
  <si>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</si>
  <si>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</si>
  <si>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</si>
  <si>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</si>
  <si>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</si>
  <si>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</si>
  <si>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</si>
  <si>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</si>
  <si>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</si>
  <si>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</si>
  <si>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</si>
  <si>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</si>
  <si>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</si>
  <si>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</si>
  <si>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</si>
  <si>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</si>
  <si>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</si>
  <si>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</si>
  <si>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</si>
  <si>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</si>
  <si>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</si>
  <si>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</si>
  <si>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</si>
  <si>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</si>
  <si>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</si>
  <si>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</si>
  <si>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</si>
  <si>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</si>
  <si>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</si>
  <si>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</si>
  <si>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Информация  за январь-декабрь  2019 года в разрезе разделов, подразделов классификации расходов</t>
  </si>
  <si>
    <t>на 01.01.2020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</si>
</sst>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</row>
    <row r="2" spans="1:21" ht="22.5" customHeight="1">
      <c r="A2" s="33" t="s">
        <v>109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8" t="s">
        <v>1</v>
      </c>
      <c r="B4" s="28" t="s">
        <v>2</v>
      </c>
      <c r="C4" s="35" t="s">
        <v>110</v>
      </c>
      <c r="D4" s="36"/>
      <c r="E4" s="36"/>
      <c r="F4" s="36"/>
      <c r="G4" s="36"/>
      <c r="H4" s="37"/>
      <c r="I4" s="17"/>
      <c r="J4" s="35" t="s">
        <v>5</v>
      </c>
      <c r="K4" s="36"/>
      <c r="L4" s="36"/>
      <c r="M4" s="36"/>
      <c r="N4" s="36"/>
      <c r="O4" s="36"/>
      <c r="P4" s="36"/>
      <c r="Q4" s="37"/>
      <c r="R4" s="1"/>
      <c r="S4" s="1"/>
      <c r="T4" s="1"/>
      <c r="U4" s="1"/>
    </row>
    <row r="5" spans="1:21" ht="17.2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  <c r="H5" s="28" t="s">
        <v>4</v>
      </c>
      <c r="I5" s="18"/>
      <c r="J5" s="28" t="s">
        <v>100</v>
      </c>
      <c r="K5" s="28" t="s">
        <v>101</v>
      </c>
      <c r="L5" s="28" t="s">
        <v>9</v>
      </c>
      <c r="M5" s="30" t="s">
        <v>6</v>
      </c>
      <c r="N5" s="31"/>
      <c r="O5" s="28" t="s">
        <v>7</v>
      </c>
      <c r="P5" s="28" t="s">
        <v>8</v>
      </c>
      <c r="Q5" s="28" t="s">
        <v>102</v>
      </c>
      <c r="R5" s="1"/>
      <c r="S5" s="1"/>
      <c r="T5" s="1"/>
      <c r="U5" s="1"/>
    </row>
    <row r="6" spans="1:21" ht="63.75">
      <c r="A6" s="29"/>
      <c r="B6" s="29"/>
      <c r="C6" s="29"/>
      <c r="D6" s="29"/>
      <c r="E6" s="29"/>
      <c r="F6" s="18" t="s">
        <v>97</v>
      </c>
      <c r="G6" s="18" t="s">
        <v>98</v>
      </c>
      <c r="H6" s="29"/>
      <c r="I6" s="18"/>
      <c r="J6" s="29"/>
      <c r="K6" s="29"/>
      <c r="L6" s="29"/>
      <c r="M6" s="18" t="s">
        <v>97</v>
      </c>
      <c r="N6" s="18" t="s">
        <v>98</v>
      </c>
      <c r="O6" s="29"/>
      <c r="P6" s="29"/>
      <c r="Q6" s="29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H5:H6"/>
    <mergeCell ref="J5:J6"/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tabSelected="1" zoomScale="70" zoomScaleNormal="70" workbookViewId="0">
      <selection activeCell="C5" sqref="C5:C6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5" width="16.42578125" customWidth="1"/>
    <col min="6" max="6" width="17.7109375" customWidth="1"/>
    <col min="7" max="7" width="17.42578125" customWidth="1"/>
  </cols>
  <sheetData>
    <row r="1" spans="1:7" ht="18.75">
      <c r="A1" s="32" t="s">
        <v>117</v>
      </c>
      <c r="B1" s="32"/>
      <c r="C1" s="32"/>
      <c r="D1" s="32"/>
      <c r="E1" s="32"/>
      <c r="F1" s="32"/>
      <c r="G1" s="32"/>
    </row>
    <row r="2" spans="1:7" ht="15.75">
      <c r="A2" s="33" t="s">
        <v>123</v>
      </c>
      <c r="B2" s="33"/>
      <c r="C2" s="33"/>
      <c r="D2" s="33"/>
      <c r="E2" s="33"/>
      <c r="F2" s="33"/>
      <c r="G2" s="33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28" t="s">
        <v>1</v>
      </c>
      <c r="B4" s="28" t="s">
        <v>2</v>
      </c>
      <c r="C4" s="35" t="s">
        <v>124</v>
      </c>
      <c r="D4" s="36"/>
      <c r="E4" s="36"/>
      <c r="F4" s="36"/>
      <c r="G4" s="37"/>
    </row>
    <row r="5" spans="1:7" ht="25.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</row>
    <row r="6" spans="1:7" ht="70.5" customHeight="1">
      <c r="A6" s="29"/>
      <c r="B6" s="29"/>
      <c r="C6" s="29"/>
      <c r="D6" s="29"/>
      <c r="E6" s="29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SUM(C9+C16+C18+C20+C27+C32+C38+C41+C46+C48+C51)</f>
        <v>635510500</v>
      </c>
      <c r="D8" s="19">
        <f>SUM(D9+D16+D18+D20+D27+D32+D38+D41+D46+D48+D51)</f>
        <v>771136211.50000012</v>
      </c>
      <c r="E8" s="19">
        <f>SUM(E9+E16+E18+E20+E27+E32+E38+E41+E46+E48+E51)</f>
        <v>748915584.88999999</v>
      </c>
      <c r="F8" s="20">
        <f>E8/C8*100</f>
        <v>117.84472245383827</v>
      </c>
      <c r="G8" s="20">
        <f>E8/D8*100</f>
        <v>97.118456340316712</v>
      </c>
    </row>
    <row r="9" spans="1:7" ht="34.5" customHeight="1">
      <c r="A9" s="4" t="s">
        <v>12</v>
      </c>
      <c r="B9" s="5" t="s">
        <v>13</v>
      </c>
      <c r="C9" s="21">
        <f>SUM(C10:C15)</f>
        <v>52728600</v>
      </c>
      <c r="D9" s="22">
        <f>SUM(D10:D15)</f>
        <v>57647548.350000001</v>
      </c>
      <c r="E9" s="22">
        <f>SUM(E10:E15)</f>
        <v>55158498.549999997</v>
      </c>
      <c r="F9" s="23">
        <f>E9/C9*100</f>
        <v>104.6083122821391</v>
      </c>
      <c r="G9" s="23">
        <f>E9/D9*100</f>
        <v>95.682297216027223</v>
      </c>
    </row>
    <row r="10" spans="1:7" ht="94.5" customHeight="1">
      <c r="A10" s="7" t="s">
        <v>17</v>
      </c>
      <c r="B10" s="8" t="s">
        <v>16</v>
      </c>
      <c r="C10" s="24">
        <v>3472200</v>
      </c>
      <c r="D10" s="27">
        <v>2395757.46</v>
      </c>
      <c r="E10" s="27">
        <v>2331423.63</v>
      </c>
      <c r="F10" s="26">
        <f t="shared" ref="F10:F53" si="0">E10/C10*100</f>
        <v>67.145430274753764</v>
      </c>
      <c r="G10" s="26">
        <f t="shared" ref="G10:G17" si="1">E10/D10*100</f>
        <v>97.314676837111875</v>
      </c>
    </row>
    <row r="11" spans="1:7" ht="129" customHeight="1">
      <c r="A11" s="7" t="s">
        <v>19</v>
      </c>
      <c r="B11" s="8" t="s">
        <v>18</v>
      </c>
      <c r="C11" s="24">
        <v>25779500</v>
      </c>
      <c r="D11" s="27">
        <v>27934361.07</v>
      </c>
      <c r="E11" s="27">
        <v>26875275.93</v>
      </c>
      <c r="F11" s="26">
        <f>E11/C11*100</f>
        <v>104.25057091875327</v>
      </c>
      <c r="G11" s="26">
        <f>E11/D11*100</f>
        <v>96.208665244406106</v>
      </c>
    </row>
    <row r="12" spans="1:7" ht="26.25" customHeight="1">
      <c r="A12" s="7" t="s">
        <v>21</v>
      </c>
      <c r="B12" s="8" t="s">
        <v>20</v>
      </c>
      <c r="C12" s="24">
        <v>15400</v>
      </c>
      <c r="D12" s="27">
        <v>15400</v>
      </c>
      <c r="E12" s="27">
        <v>15400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4">
        <v>8552700</v>
      </c>
      <c r="D13" s="27">
        <v>8552700</v>
      </c>
      <c r="E13" s="27">
        <v>8550151.4700000007</v>
      </c>
      <c r="F13" s="26">
        <f t="shared" si="0"/>
        <v>99.970202041460595</v>
      </c>
      <c r="G13" s="26">
        <f t="shared" si="1"/>
        <v>99.970202041460595</v>
      </c>
    </row>
    <row r="14" spans="1:7" ht="25.5" customHeight="1">
      <c r="A14" s="7" t="s">
        <v>25</v>
      </c>
      <c r="B14" s="8" t="s">
        <v>24</v>
      </c>
      <c r="C14" s="24">
        <v>700000</v>
      </c>
      <c r="D14" s="27">
        <v>0</v>
      </c>
      <c r="E14" s="27">
        <v>0</v>
      </c>
      <c r="F14" s="26">
        <f t="shared" si="0"/>
        <v>0</v>
      </c>
      <c r="G14" s="26">
        <v>0</v>
      </c>
    </row>
    <row r="15" spans="1:7" ht="38.25" customHeight="1">
      <c r="A15" s="7" t="s">
        <v>27</v>
      </c>
      <c r="B15" s="8" t="s">
        <v>26</v>
      </c>
      <c r="C15" s="24">
        <v>14208800</v>
      </c>
      <c r="D15" s="27">
        <v>18749329.82</v>
      </c>
      <c r="E15" s="27">
        <v>17386247.52</v>
      </c>
      <c r="F15" s="26">
        <f t="shared" si="0"/>
        <v>122.36253251506109</v>
      </c>
      <c r="G15" s="26">
        <f t="shared" si="1"/>
        <v>92.729967881059977</v>
      </c>
    </row>
    <row r="16" spans="1:7" ht="38.25" customHeight="1">
      <c r="A16" s="4" t="s">
        <v>112</v>
      </c>
      <c r="B16" s="5" t="s">
        <v>114</v>
      </c>
      <c r="C16" s="21">
        <f>SUM(C17)</f>
        <v>717900</v>
      </c>
      <c r="D16" s="22">
        <f t="shared" ref="D16:G16" si="2">SUM(D17)</f>
        <v>717900</v>
      </c>
      <c r="E16" s="22">
        <f t="shared" si="2"/>
        <v>717900</v>
      </c>
      <c r="F16" s="23">
        <f t="shared" si="2"/>
        <v>0</v>
      </c>
      <c r="G16" s="23">
        <f t="shared" si="2"/>
        <v>100</v>
      </c>
    </row>
    <row r="17" spans="1:7" ht="38.25" customHeight="1">
      <c r="A17" s="7" t="s">
        <v>113</v>
      </c>
      <c r="B17" s="8" t="s">
        <v>111</v>
      </c>
      <c r="C17" s="24">
        <v>717900</v>
      </c>
      <c r="D17" s="25">
        <v>717900</v>
      </c>
      <c r="E17" s="25">
        <v>717900</v>
      </c>
      <c r="F17" s="26">
        <v>0</v>
      </c>
      <c r="G17" s="26">
        <f t="shared" si="1"/>
        <v>100</v>
      </c>
    </row>
    <row r="18" spans="1:7" ht="69" customHeight="1">
      <c r="A18" s="4" t="s">
        <v>95</v>
      </c>
      <c r="B18" s="5" t="s">
        <v>28</v>
      </c>
      <c r="C18" s="21">
        <f>SUM(C19:C19)</f>
        <v>3657900</v>
      </c>
      <c r="D18" s="22">
        <f>SUM(D19:D19)</f>
        <v>3611226.8</v>
      </c>
      <c r="E18" s="22">
        <f>SUM(E19:E19)</f>
        <v>3592090.45</v>
      </c>
      <c r="F18" s="23">
        <f t="shared" si="0"/>
        <v>98.200892588643768</v>
      </c>
      <c r="G18" s="23">
        <f>E18/D18*100</f>
        <v>99.470087284465222</v>
      </c>
    </row>
    <row r="19" spans="1:7" ht="81.75" customHeight="1">
      <c r="A19" s="7" t="s">
        <v>31</v>
      </c>
      <c r="B19" s="8" t="s">
        <v>29</v>
      </c>
      <c r="C19" s="24">
        <v>3657900</v>
      </c>
      <c r="D19" s="27">
        <v>3611226.8</v>
      </c>
      <c r="E19" s="27">
        <v>3592090.45</v>
      </c>
      <c r="F19" s="26">
        <f t="shared" si="0"/>
        <v>98.200892588643768</v>
      </c>
      <c r="G19" s="26">
        <f>E19/D19*100</f>
        <v>99.470087284465222</v>
      </c>
    </row>
    <row r="20" spans="1:7" ht="33.75" customHeight="1">
      <c r="A20" s="4" t="s">
        <v>33</v>
      </c>
      <c r="B20" s="5" t="s">
        <v>34</v>
      </c>
      <c r="C20" s="21">
        <f>SUM(C21:C26)</f>
        <v>12683700</v>
      </c>
      <c r="D20" s="22">
        <f>SUM(D21:D26)</f>
        <v>23983544.719999999</v>
      </c>
      <c r="E20" s="22">
        <f>SUM(E21:E26)</f>
        <v>21275757.859999999</v>
      </c>
      <c r="F20" s="23">
        <f t="shared" si="0"/>
        <v>167.74094199642059</v>
      </c>
      <c r="G20" s="23">
        <f>E20/D20*100</f>
        <v>88.709813784357067</v>
      </c>
    </row>
    <row r="21" spans="1:7" ht="21" customHeight="1">
      <c r="A21" s="7" t="s">
        <v>41</v>
      </c>
      <c r="B21" s="8" t="s">
        <v>35</v>
      </c>
      <c r="C21" s="24">
        <v>350000</v>
      </c>
      <c r="D21" s="27">
        <v>421684.4</v>
      </c>
      <c r="E21" s="27">
        <v>421660.33</v>
      </c>
      <c r="F21" s="26">
        <f t="shared" si="0"/>
        <v>120.47438000000001</v>
      </c>
      <c r="G21" s="26">
        <f>E21/D21*100</f>
        <v>99.994291939659135</v>
      </c>
    </row>
    <row r="22" spans="1:7" ht="31.5" customHeight="1">
      <c r="A22" s="7" t="s">
        <v>42</v>
      </c>
      <c r="B22" s="8" t="s">
        <v>36</v>
      </c>
      <c r="C22" s="24">
        <v>6630800</v>
      </c>
      <c r="D22" s="27">
        <v>6829701.8700000001</v>
      </c>
      <c r="E22" s="27">
        <v>6828574.3099999996</v>
      </c>
      <c r="F22" s="26">
        <f t="shared" si="0"/>
        <v>102.98266136816071</v>
      </c>
      <c r="G22" s="26">
        <f t="shared" ref="G22:G26" si="3">E22/D22*100</f>
        <v>99.983490348166541</v>
      </c>
    </row>
    <row r="23" spans="1:7" ht="31.5" customHeight="1">
      <c r="A23" s="7" t="s">
        <v>43</v>
      </c>
      <c r="B23" s="8" t="s">
        <v>37</v>
      </c>
      <c r="C23" s="24"/>
      <c r="D23" s="27">
        <v>1560000</v>
      </c>
      <c r="E23" s="27">
        <v>1560000</v>
      </c>
      <c r="F23" s="26">
        <v>0</v>
      </c>
      <c r="G23" s="26">
        <f t="shared" si="3"/>
        <v>100</v>
      </c>
    </row>
    <row r="24" spans="1:7" ht="29.25" customHeight="1">
      <c r="A24" s="7" t="s">
        <v>44</v>
      </c>
      <c r="B24" s="8" t="s">
        <v>38</v>
      </c>
      <c r="C24" s="24">
        <v>282700</v>
      </c>
      <c r="D24" s="27">
        <v>9083336.4499999993</v>
      </c>
      <c r="E24" s="27">
        <v>6514588.6200000001</v>
      </c>
      <c r="F24" s="26">
        <f t="shared" si="0"/>
        <v>2304.4176229218251</v>
      </c>
      <c r="G24" s="26">
        <f t="shared" si="3"/>
        <v>71.720217079485167</v>
      </c>
    </row>
    <row r="25" spans="1:7" ht="21" customHeight="1">
      <c r="A25" s="7" t="s">
        <v>45</v>
      </c>
      <c r="B25" s="8" t="s">
        <v>39</v>
      </c>
      <c r="C25" s="24">
        <v>4760200</v>
      </c>
      <c r="D25" s="27">
        <v>4628822</v>
      </c>
      <c r="E25" s="27">
        <v>4497934.5999999996</v>
      </c>
      <c r="F25" s="26">
        <f t="shared" si="0"/>
        <v>94.490454182597361</v>
      </c>
      <c r="G25" s="26">
        <f t="shared" si="3"/>
        <v>97.172338880172958</v>
      </c>
    </row>
    <row r="26" spans="1:7" ht="36" customHeight="1">
      <c r="A26" s="7" t="s">
        <v>46</v>
      </c>
      <c r="B26" s="8" t="s">
        <v>40</v>
      </c>
      <c r="C26" s="24">
        <v>660000</v>
      </c>
      <c r="D26" s="27">
        <v>1460000</v>
      </c>
      <c r="E26" s="27">
        <v>1453000</v>
      </c>
      <c r="F26" s="26">
        <f t="shared" si="0"/>
        <v>220.15151515151516</v>
      </c>
      <c r="G26" s="26">
        <f t="shared" si="3"/>
        <v>99.520547945205479</v>
      </c>
    </row>
    <row r="27" spans="1:7" ht="54" customHeight="1">
      <c r="A27" s="4" t="s">
        <v>47</v>
      </c>
      <c r="B27" s="5" t="s">
        <v>48</v>
      </c>
      <c r="C27" s="22">
        <f>SUM(C28:C31)</f>
        <v>43586200</v>
      </c>
      <c r="D27" s="22">
        <f>SUM(D28:D31)</f>
        <v>87105139.689999998</v>
      </c>
      <c r="E27" s="22">
        <f>SUM(E28:E31)</f>
        <v>78458442.989999995</v>
      </c>
      <c r="F27" s="23">
        <f t="shared" si="0"/>
        <v>180.00753217761584</v>
      </c>
      <c r="G27" s="23">
        <f>E27/D27*100</f>
        <v>90.073264642278417</v>
      </c>
    </row>
    <row r="28" spans="1:7" ht="26.25" customHeight="1">
      <c r="A28" s="7" t="s">
        <v>53</v>
      </c>
      <c r="B28" s="8" t="s">
        <v>49</v>
      </c>
      <c r="C28" s="24">
        <v>0</v>
      </c>
      <c r="D28" s="27">
        <v>2134820</v>
      </c>
      <c r="E28" s="27">
        <v>2134820</v>
      </c>
      <c r="F28" s="26">
        <v>0</v>
      </c>
      <c r="G28" s="26">
        <f t="shared" ref="G28:G31" si="4">E28/D28*100</f>
        <v>100</v>
      </c>
    </row>
    <row r="29" spans="1:7" ht="21" customHeight="1">
      <c r="A29" s="7" t="s">
        <v>54</v>
      </c>
      <c r="B29" s="8" t="s">
        <v>50</v>
      </c>
      <c r="C29" s="24">
        <v>39390800</v>
      </c>
      <c r="D29" s="27">
        <v>72177629.239999995</v>
      </c>
      <c r="E29" s="27">
        <v>63675722.899999999</v>
      </c>
      <c r="F29" s="26">
        <f t="shared" si="0"/>
        <v>161.6512558770068</v>
      </c>
      <c r="G29" s="26">
        <f t="shared" si="4"/>
        <v>88.220856753648619</v>
      </c>
    </row>
    <row r="30" spans="1:7" ht="21" customHeight="1">
      <c r="A30" s="7" t="s">
        <v>55</v>
      </c>
      <c r="B30" s="8" t="s">
        <v>51</v>
      </c>
      <c r="C30" s="24">
        <v>3511500</v>
      </c>
      <c r="D30" s="27">
        <v>11998324.449999999</v>
      </c>
      <c r="E30" s="27">
        <v>11854362.140000001</v>
      </c>
      <c r="F30" s="26">
        <f t="shared" si="0"/>
        <v>337.58684721628936</v>
      </c>
      <c r="G30" s="26">
        <f t="shared" si="4"/>
        <v>98.800146548795837</v>
      </c>
    </row>
    <row r="31" spans="1:7" ht="52.5" customHeight="1">
      <c r="A31" s="7" t="s">
        <v>56</v>
      </c>
      <c r="B31" s="8" t="s">
        <v>52</v>
      </c>
      <c r="C31" s="24">
        <v>683900</v>
      </c>
      <c r="D31" s="27">
        <v>794366</v>
      </c>
      <c r="E31" s="27">
        <v>793537.95</v>
      </c>
      <c r="F31" s="26">
        <f t="shared" si="0"/>
        <v>116.031283813423</v>
      </c>
      <c r="G31" s="26">
        <f t="shared" si="4"/>
        <v>99.895759637245291</v>
      </c>
    </row>
    <row r="32" spans="1:7" ht="18.75" customHeight="1">
      <c r="A32" s="4" t="s">
        <v>62</v>
      </c>
      <c r="B32" s="5" t="s">
        <v>61</v>
      </c>
      <c r="C32" s="21">
        <f>SUM(C33:C37)</f>
        <v>378441000</v>
      </c>
      <c r="D32" s="22">
        <f>SUM(D33:D37)</f>
        <v>434442904.38999999</v>
      </c>
      <c r="E32" s="22">
        <f>SUM(E33:E37)</f>
        <v>427306130.22000003</v>
      </c>
      <c r="F32" s="23">
        <f t="shared" si="0"/>
        <v>112.9122188716339</v>
      </c>
      <c r="G32" s="23">
        <f>E32/D32*100</f>
        <v>98.357258434219176</v>
      </c>
    </row>
    <row r="33" spans="1:7" ht="17.25" customHeight="1">
      <c r="A33" s="7" t="s">
        <v>67</v>
      </c>
      <c r="B33" s="8" t="s">
        <v>63</v>
      </c>
      <c r="C33" s="24">
        <v>152981000</v>
      </c>
      <c r="D33" s="27">
        <v>194481687.41999999</v>
      </c>
      <c r="E33" s="27">
        <v>190113944.81999999</v>
      </c>
      <c r="F33" s="26">
        <f t="shared" si="0"/>
        <v>124.27291285845953</v>
      </c>
      <c r="G33" s="26">
        <f>E33/D33*100</f>
        <v>97.754162534302026</v>
      </c>
    </row>
    <row r="34" spans="1:7" ht="20.25" customHeight="1">
      <c r="A34" s="7" t="s">
        <v>68</v>
      </c>
      <c r="B34" s="8" t="s">
        <v>64</v>
      </c>
      <c r="C34" s="24">
        <v>186094600</v>
      </c>
      <c r="D34" s="27">
        <v>199875820.53999999</v>
      </c>
      <c r="E34" s="27">
        <v>199070509.40000001</v>
      </c>
      <c r="F34" s="26">
        <f t="shared" si="0"/>
        <v>106.97274902119676</v>
      </c>
      <c r="G34" s="26">
        <f t="shared" ref="G34:G37" si="5">E34/D34*100</f>
        <v>99.597094266918191</v>
      </c>
    </row>
    <row r="35" spans="1:7" ht="20.25" customHeight="1">
      <c r="A35" s="7" t="s">
        <v>115</v>
      </c>
      <c r="B35" s="8" t="s">
        <v>116</v>
      </c>
      <c r="C35" s="24">
        <v>23111100</v>
      </c>
      <c r="D35" s="27">
        <v>23477996.43</v>
      </c>
      <c r="E35" s="27">
        <v>23083085.550000001</v>
      </c>
      <c r="F35" s="26">
        <f t="shared" si="0"/>
        <v>99.878783571530576</v>
      </c>
      <c r="G35" s="26">
        <f t="shared" si="5"/>
        <v>98.317953232604708</v>
      </c>
    </row>
    <row r="36" spans="1:7" ht="19.5" customHeight="1">
      <c r="A36" s="7" t="s">
        <v>69</v>
      </c>
      <c r="B36" s="8" t="s">
        <v>65</v>
      </c>
      <c r="C36" s="24">
        <v>2713400</v>
      </c>
      <c r="D36" s="27">
        <v>3003100</v>
      </c>
      <c r="E36" s="27">
        <v>2998748.19</v>
      </c>
      <c r="F36" s="26">
        <f t="shared" si="0"/>
        <v>110.51625967420948</v>
      </c>
      <c r="G36" s="26">
        <f t="shared" si="5"/>
        <v>99.855089407612127</v>
      </c>
    </row>
    <row r="37" spans="1:7" ht="33" customHeight="1">
      <c r="A37" s="7" t="s">
        <v>70</v>
      </c>
      <c r="B37" s="8" t="s">
        <v>66</v>
      </c>
      <c r="C37" s="24">
        <v>13540900</v>
      </c>
      <c r="D37" s="27">
        <v>13604300</v>
      </c>
      <c r="E37" s="27">
        <v>12039842.26</v>
      </c>
      <c r="F37" s="26">
        <f t="shared" si="0"/>
        <v>88.914638317984767</v>
      </c>
      <c r="G37" s="26">
        <f t="shared" si="5"/>
        <v>88.500270208684015</v>
      </c>
    </row>
    <row r="38" spans="1:7" ht="33" customHeight="1">
      <c r="A38" s="4" t="s">
        <v>72</v>
      </c>
      <c r="B38" s="5" t="s">
        <v>71</v>
      </c>
      <c r="C38" s="21">
        <f>SUM(C39:C40)</f>
        <v>68608100</v>
      </c>
      <c r="D38" s="22">
        <f>SUM(D39:D40)</f>
        <v>76176027.480000004</v>
      </c>
      <c r="E38" s="22">
        <f>SUM(E39:E40)</f>
        <v>75134073.900000006</v>
      </c>
      <c r="F38" s="23">
        <f t="shared" si="0"/>
        <v>109.51195835477152</v>
      </c>
      <c r="G38" s="23">
        <f>E38/D38*100</f>
        <v>98.632176533131016</v>
      </c>
    </row>
    <row r="39" spans="1:7" ht="18.75" customHeight="1">
      <c r="A39" s="7" t="s">
        <v>75</v>
      </c>
      <c r="B39" s="8" t="s">
        <v>73</v>
      </c>
      <c r="C39" s="24">
        <v>60347800</v>
      </c>
      <c r="D39" s="27">
        <v>67693571.150000006</v>
      </c>
      <c r="E39" s="27">
        <v>66833483.640000001</v>
      </c>
      <c r="F39" s="26">
        <f t="shared" si="0"/>
        <v>110.74717494258283</v>
      </c>
      <c r="G39" s="26">
        <f>E39/D39*100</f>
        <v>98.729439893052529</v>
      </c>
    </row>
    <row r="40" spans="1:7" ht="31.5" customHeight="1">
      <c r="A40" s="7" t="s">
        <v>76</v>
      </c>
      <c r="B40" s="8" t="s">
        <v>74</v>
      </c>
      <c r="C40" s="24">
        <v>8260300</v>
      </c>
      <c r="D40" s="27">
        <v>8482456.3300000001</v>
      </c>
      <c r="E40" s="27">
        <v>8300590.2599999998</v>
      </c>
      <c r="F40" s="26">
        <f t="shared" si="0"/>
        <v>100.48775782961879</v>
      </c>
      <c r="G40" s="26">
        <f>E40/D40*100</f>
        <v>97.855973990024651</v>
      </c>
    </row>
    <row r="41" spans="1:7" ht="37.5" customHeight="1">
      <c r="A41" s="4" t="s">
        <v>77</v>
      </c>
      <c r="B41" s="5" t="s">
        <v>78</v>
      </c>
      <c r="C41" s="21">
        <f>SUM(C42:C45)</f>
        <v>20175900</v>
      </c>
      <c r="D41" s="22">
        <f>SUM(D42:D45)</f>
        <v>31518747.07</v>
      </c>
      <c r="E41" s="22">
        <f>SUM(E42:E45)</f>
        <v>31339517.920000002</v>
      </c>
      <c r="F41" s="23">
        <f t="shared" si="0"/>
        <v>155.33144950163316</v>
      </c>
      <c r="G41" s="23">
        <f>E41/D41*100</f>
        <v>99.431356996514026</v>
      </c>
    </row>
    <row r="42" spans="1:7" ht="20.25" customHeight="1">
      <c r="A42" s="7" t="s">
        <v>83</v>
      </c>
      <c r="B42" s="8" t="s">
        <v>79</v>
      </c>
      <c r="C42" s="24">
        <v>4478100</v>
      </c>
      <c r="D42" s="27">
        <v>4119275</v>
      </c>
      <c r="E42" s="27">
        <v>4108814.19</v>
      </c>
      <c r="F42" s="26">
        <f t="shared" si="0"/>
        <v>91.753515776780318</v>
      </c>
      <c r="G42" s="26">
        <f>E42/D42*100</f>
        <v>99.746052157236406</v>
      </c>
    </row>
    <row r="43" spans="1:7" ht="32.25" customHeight="1">
      <c r="A43" s="7" t="s">
        <v>84</v>
      </c>
      <c r="B43" s="8" t="s">
        <v>80</v>
      </c>
      <c r="C43" s="24">
        <v>3283300</v>
      </c>
      <c r="D43" s="27">
        <v>4439180</v>
      </c>
      <c r="E43" s="27">
        <v>4325754.93</v>
      </c>
      <c r="F43" s="26">
        <f t="shared" si="0"/>
        <v>131.75021868242317</v>
      </c>
      <c r="G43" s="26">
        <f t="shared" ref="G43:G53" si="6">E43/D43*100</f>
        <v>97.444909420208219</v>
      </c>
    </row>
    <row r="44" spans="1:7" ht="19.5" customHeight="1">
      <c r="A44" s="7" t="s">
        <v>85</v>
      </c>
      <c r="B44" s="8" t="s">
        <v>81</v>
      </c>
      <c r="C44" s="24">
        <v>12394500</v>
      </c>
      <c r="D44" s="27">
        <v>22940292.07</v>
      </c>
      <c r="E44" s="27">
        <v>22884948.800000001</v>
      </c>
      <c r="F44" s="26">
        <f t="shared" si="0"/>
        <v>184.63793456775184</v>
      </c>
      <c r="G44" s="26">
        <f t="shared" si="6"/>
        <v>99.758750804779979</v>
      </c>
    </row>
    <row r="45" spans="1:7" ht="34.5" customHeight="1">
      <c r="A45" s="7" t="s">
        <v>86</v>
      </c>
      <c r="B45" s="8" t="s">
        <v>82</v>
      </c>
      <c r="C45" s="24">
        <v>20000</v>
      </c>
      <c r="D45" s="27">
        <v>20000</v>
      </c>
      <c r="E45" s="27">
        <v>20000</v>
      </c>
      <c r="F45" s="26">
        <f t="shared" si="0"/>
        <v>100</v>
      </c>
      <c r="G45" s="26">
        <f t="shared" si="6"/>
        <v>100</v>
      </c>
    </row>
    <row r="46" spans="1:7" ht="29.25" customHeight="1">
      <c r="A46" s="4" t="s">
        <v>88</v>
      </c>
      <c r="B46" s="5" t="s">
        <v>87</v>
      </c>
      <c r="C46" s="21">
        <f>SUM(C47)</f>
        <v>960000</v>
      </c>
      <c r="D46" s="22">
        <f>SUM(D47)</f>
        <v>960000</v>
      </c>
      <c r="E46" s="22">
        <f>SUM(E47)</f>
        <v>960000</v>
      </c>
      <c r="F46" s="23">
        <f t="shared" si="0"/>
        <v>100</v>
      </c>
      <c r="G46" s="23">
        <f t="shared" si="6"/>
        <v>100</v>
      </c>
    </row>
    <row r="47" spans="1:7" ht="21" customHeight="1">
      <c r="A47" s="7" t="s">
        <v>89</v>
      </c>
      <c r="B47" s="8" t="s">
        <v>90</v>
      </c>
      <c r="C47" s="24">
        <v>960000</v>
      </c>
      <c r="D47" s="25">
        <v>960000</v>
      </c>
      <c r="E47" s="25">
        <v>960000</v>
      </c>
      <c r="F47" s="26">
        <f t="shared" si="0"/>
        <v>100</v>
      </c>
      <c r="G47" s="26">
        <f t="shared" si="6"/>
        <v>100</v>
      </c>
    </row>
    <row r="48" spans="1:7" ht="34.5" customHeight="1">
      <c r="A48" s="4" t="s">
        <v>91</v>
      </c>
      <c r="B48" s="6">
        <v>1200</v>
      </c>
      <c r="C48" s="21">
        <f>SUM(C50+C49)</f>
        <v>3966600</v>
      </c>
      <c r="D48" s="21">
        <f t="shared" ref="D48:E48" si="7">SUM(D50+D49)</f>
        <v>4229600</v>
      </c>
      <c r="E48" s="21">
        <f t="shared" si="7"/>
        <v>4229600</v>
      </c>
      <c r="F48" s="23">
        <f t="shared" si="0"/>
        <v>106.6303635355216</v>
      </c>
      <c r="G48" s="23">
        <f t="shared" si="6"/>
        <v>100</v>
      </c>
    </row>
    <row r="49" spans="1:7" ht="26.25" customHeight="1">
      <c r="A49" s="7" t="s">
        <v>118</v>
      </c>
      <c r="B49" s="9">
        <v>1201</v>
      </c>
      <c r="C49" s="24">
        <v>2164800</v>
      </c>
      <c r="D49" s="27">
        <v>2427800</v>
      </c>
      <c r="E49" s="27">
        <v>2427800</v>
      </c>
      <c r="F49" s="26">
        <f t="shared" si="0"/>
        <v>112.1489283074649</v>
      </c>
      <c r="G49" s="26">
        <f t="shared" si="6"/>
        <v>100</v>
      </c>
    </row>
    <row r="50" spans="1:7" ht="30" customHeight="1">
      <c r="A50" s="7" t="s">
        <v>92</v>
      </c>
      <c r="B50" s="9">
        <v>1202</v>
      </c>
      <c r="C50" s="24">
        <v>1801800</v>
      </c>
      <c r="D50" s="27">
        <v>1801800</v>
      </c>
      <c r="E50" s="27">
        <v>1801800</v>
      </c>
      <c r="F50" s="26">
        <f t="shared" si="0"/>
        <v>100</v>
      </c>
      <c r="G50" s="26">
        <f t="shared" si="6"/>
        <v>100</v>
      </c>
    </row>
    <row r="51" spans="1:7" ht="105" customHeight="1">
      <c r="A51" s="4" t="s">
        <v>119</v>
      </c>
      <c r="B51" s="6">
        <v>1400</v>
      </c>
      <c r="C51" s="21">
        <f>C52+C53</f>
        <v>49984600</v>
      </c>
      <c r="D51" s="21">
        <f>D52+D53</f>
        <v>50743573</v>
      </c>
      <c r="E51" s="21">
        <f t="shared" ref="E51" si="8">E52+E53</f>
        <v>50743573</v>
      </c>
      <c r="F51" s="23">
        <f t="shared" si="0"/>
        <v>101.51841367141078</v>
      </c>
      <c r="G51" s="23">
        <f t="shared" si="6"/>
        <v>100</v>
      </c>
    </row>
    <row r="52" spans="1:7" ht="84" customHeight="1">
      <c r="A52" s="7" t="s">
        <v>120</v>
      </c>
      <c r="B52" s="9">
        <v>1401</v>
      </c>
      <c r="C52" s="24">
        <v>40356700</v>
      </c>
      <c r="D52" s="27">
        <v>40354223</v>
      </c>
      <c r="E52" s="27">
        <v>40354223</v>
      </c>
      <c r="F52" s="26">
        <f t="shared" ref="F52" si="9">E52/C52*100</f>
        <v>99.993862233532468</v>
      </c>
      <c r="G52" s="26">
        <f t="shared" ref="G52" si="10">E52/D52*100</f>
        <v>100</v>
      </c>
    </row>
    <row r="53" spans="1:7" ht="39" customHeight="1">
      <c r="A53" s="7" t="s">
        <v>121</v>
      </c>
      <c r="B53" s="9">
        <v>1403</v>
      </c>
      <c r="C53" s="24">
        <v>9627900</v>
      </c>
      <c r="D53" s="27">
        <v>10389350</v>
      </c>
      <c r="E53" s="27">
        <v>10389350</v>
      </c>
      <c r="F53" s="26">
        <f t="shared" si="0"/>
        <v>107.908785924241</v>
      </c>
      <c r="G53" s="26">
        <f t="shared" si="6"/>
        <v>100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декабрь 2019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Администратор</cp:lastModifiedBy>
  <cp:lastPrinted>2019-06-05T11:20:52Z</cp:lastPrinted>
  <dcterms:created xsi:type="dcterms:W3CDTF">2016-08-26T04:33:48Z</dcterms:created>
  <dcterms:modified xsi:type="dcterms:W3CDTF">2020-04-10T07:00:51Z</dcterms:modified>
</cp:coreProperties>
</file>