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8" yWindow="120" windowWidth="11196" windowHeight="9360" firstSheet="1" activeTab="1"/>
  </bookViews>
  <sheets>
    <sheet name="за 1мес." sheetId="8" r:id="rId1"/>
    <sheet name="за декабрь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0" i="3"/>
  <c r="E9"/>
  <c r="D9"/>
  <c r="F26" l="1"/>
  <c r="G26"/>
  <c r="F27"/>
  <c r="G27"/>
  <c r="F28"/>
  <c r="G28"/>
  <c r="C29"/>
  <c r="D29"/>
  <c r="E29"/>
  <c r="G30"/>
  <c r="F31"/>
  <c r="G31"/>
  <c r="F29" l="1"/>
  <c r="G29"/>
  <c r="D53"/>
  <c r="E53" l="1"/>
  <c r="C53"/>
  <c r="D50"/>
  <c r="E50"/>
  <c r="C50"/>
  <c r="G54"/>
  <c r="F54"/>
  <c r="G51"/>
  <c r="F51"/>
  <c r="C34" l="1"/>
  <c r="C43"/>
  <c r="C40" s="1"/>
  <c r="C48"/>
  <c r="C21"/>
  <c r="C19" l="1"/>
  <c r="C17"/>
  <c r="C9"/>
  <c r="C8" l="1"/>
  <c r="D48"/>
  <c r="F11" l="1"/>
  <c r="G11"/>
  <c r="F12"/>
  <c r="G12"/>
  <c r="F14"/>
  <c r="G14"/>
  <c r="F15"/>
  <c r="F16"/>
  <c r="G16"/>
  <c r="D17"/>
  <c r="E17"/>
  <c r="F17"/>
  <c r="G18"/>
  <c r="G17" s="1"/>
  <c r="D19"/>
  <c r="E19"/>
  <c r="F19" s="1"/>
  <c r="F20"/>
  <c r="G20"/>
  <c r="D21"/>
  <c r="E21"/>
  <c r="F21" s="1"/>
  <c r="F22"/>
  <c r="G22"/>
  <c r="F23"/>
  <c r="G23"/>
  <c r="F32"/>
  <c r="G32"/>
  <c r="F33"/>
  <c r="G33"/>
  <c r="D34"/>
  <c r="E34"/>
  <c r="F35"/>
  <c r="G35"/>
  <c r="F36"/>
  <c r="G36"/>
  <c r="F37"/>
  <c r="G37"/>
  <c r="F38"/>
  <c r="G38"/>
  <c r="F39"/>
  <c r="G39"/>
  <c r="D40"/>
  <c r="E40"/>
  <c r="F41"/>
  <c r="G41"/>
  <c r="F42"/>
  <c r="G42"/>
  <c r="D43"/>
  <c r="E43"/>
  <c r="F43" s="1"/>
  <c r="F44"/>
  <c r="G44"/>
  <c r="F45"/>
  <c r="G45"/>
  <c r="F46"/>
  <c r="G46"/>
  <c r="F47"/>
  <c r="G47"/>
  <c r="E48"/>
  <c r="F49"/>
  <c r="G49"/>
  <c r="F52"/>
  <c r="G52"/>
  <c r="F55"/>
  <c r="G55"/>
  <c r="D8" l="1"/>
  <c r="G40"/>
  <c r="G48"/>
  <c r="G53"/>
  <c r="G50"/>
  <c r="F53"/>
  <c r="F50"/>
  <c r="F48"/>
  <c r="G43"/>
  <c r="F40"/>
  <c r="F34"/>
  <c r="G21"/>
  <c r="E8"/>
  <c r="F8" s="1"/>
  <c r="F9"/>
  <c r="G34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<sst xmlns="http://schemas.openxmlformats.org/spreadsheetml/2006/main" count="215" uniqueCount="128">
  <si>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</si>
  <si>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</si>
  <si>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</si>
  <si>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</si>
  <si>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</si>
  <si>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</si>
  <si>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</si>
  <si>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</si>
  <si>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</si>
  <si>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</si>
  <si>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</si>
  <si>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</si>
  <si>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</si>
  <si>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</si>
  <si>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</si>
  <si>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</si>
  <si>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</si>
  <si>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</si>
  <si>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</si>
  <si>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</si>
  <si>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</si>
  <si>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</si>
  <si>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</si>
  <si>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</si>
  <si>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</si>
  <si>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</si>
  <si>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</si>
  <si>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</si>
  <si>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</si>
  <si>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</si>
  <si>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</si>
  <si>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</si>
  <si>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</si>
  <si>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</si>
  <si>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</si>
  <si>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</si>
  <si>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</si>
  <si>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</si>
  <si>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</si>
  <si>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</si>
  <si>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</si>
  <si>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</si>
  <si>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</si>
  <si>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</si>
  <si>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</si>
  <si>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</si>
  <si>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</si>
  <si>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</si>
  <si>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</si>
  <si>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</si>
  <si>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</si>
  <si>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</si>
  <si>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</si>
  <si>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</si>
  <si>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</si>
  <si>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</si>
  <si>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</si>
  <si>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</si>
  <si>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</si>
  <si>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</si>
  <si>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</si>
  <si>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</si>
  <si>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</si>
  <si>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</si>
  <si>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</si>
  <si>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</si>
  <si>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</si>
  <si>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</si>
  <si>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</si>
  <si>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</si>
  <si>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</si>
  <si>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</si>
  <si>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</si>
  <si>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</si>
  <si>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</si>
  <si>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</si>
  <si>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</si>
  <si>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</si>
  <si>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</si>
  <si>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</si>
  <si>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</si>
  <si>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</si>
  <si>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</si>
  <si>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</si>
  <si>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</si>
  <si>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</si>
  <si>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</si>
  <si>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</si>
  <si>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</si>
  <si>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</si>
  <si>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</si>
  <si>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</si>
  <si>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</si>
  <si>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</si>
  <si>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</si>
  <si>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</si>
  <si>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</si>
  <si>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</si>
  <si>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</si>
  <si>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</si>
  <si>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</si>
  <si>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</si>
  <si>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</si>
  <si>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</si>
  <si>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</si>
  <si>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</si>
  <si>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</si>
  <si>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</si>
  <si>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</si>
  <si>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</si>
  <si>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</si>
  <si>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</si>
  <si>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</si>
  <si>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</si>
  <si>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</si>
  <si>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</si>
  <si>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</si>
  <si>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</si>
  <si>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</si>
  <si>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</si>
  <si>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</si>
  <si>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</si>
  <si>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</si>
  <si>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</si>
  <si>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Водное хозяйство</t>
  </si>
  <si>
    <t>0406</t>
  </si>
  <si>
    <t>Информация за январь - декабрь 2020 года в разрезе разделов, подразделов классификации расходов</t>
  </si>
  <si>
    <t>на 01.01.2021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</si>
</sst>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</row>
    <row r="2" spans="1:21" ht="22.5" customHeight="1">
      <c r="A2" s="34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9" t="s">
        <v>1</v>
      </c>
      <c r="B4" s="29" t="s">
        <v>2</v>
      </c>
      <c r="C4" s="36" t="s">
        <v>110</v>
      </c>
      <c r="D4" s="37"/>
      <c r="E4" s="37"/>
      <c r="F4" s="37"/>
      <c r="G4" s="37"/>
      <c r="H4" s="38"/>
      <c r="I4" s="17"/>
      <c r="J4" s="36" t="s">
        <v>5</v>
      </c>
      <c r="K4" s="37"/>
      <c r="L4" s="37"/>
      <c r="M4" s="37"/>
      <c r="N4" s="37"/>
      <c r="O4" s="37"/>
      <c r="P4" s="37"/>
      <c r="Q4" s="38"/>
      <c r="R4" s="1"/>
      <c r="S4" s="1"/>
      <c r="T4" s="1"/>
      <c r="U4" s="1"/>
    </row>
    <row r="5" spans="1:21" ht="17.2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  <c r="H5" s="29" t="s">
        <v>4</v>
      </c>
      <c r="I5" s="18"/>
      <c r="J5" s="29" t="s">
        <v>100</v>
      </c>
      <c r="K5" s="29" t="s">
        <v>101</v>
      </c>
      <c r="L5" s="29" t="s">
        <v>9</v>
      </c>
      <c r="M5" s="31" t="s">
        <v>6</v>
      </c>
      <c r="N5" s="32"/>
      <c r="O5" s="29" t="s">
        <v>7</v>
      </c>
      <c r="P5" s="29" t="s">
        <v>8</v>
      </c>
      <c r="Q5" s="29" t="s">
        <v>102</v>
      </c>
      <c r="R5" s="1"/>
      <c r="S5" s="1"/>
      <c r="T5" s="1"/>
      <c r="U5" s="1"/>
    </row>
    <row r="6" spans="1:21" ht="52.8">
      <c r="A6" s="30"/>
      <c r="B6" s="30"/>
      <c r="C6" s="30"/>
      <c r="D6" s="30"/>
      <c r="E6" s="30"/>
      <c r="F6" s="18" t="s">
        <v>97</v>
      </c>
      <c r="G6" s="18" t="s">
        <v>98</v>
      </c>
      <c r="H6" s="30"/>
      <c r="I6" s="18"/>
      <c r="J6" s="30"/>
      <c r="K6" s="30"/>
      <c r="L6" s="30"/>
      <c r="M6" s="18" t="s">
        <v>97</v>
      </c>
      <c r="N6" s="18" t="s">
        <v>98</v>
      </c>
      <c r="O6" s="30"/>
      <c r="P6" s="30"/>
      <c r="Q6" s="30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zoomScale="70" zoomScaleNormal="70" workbookViewId="0">
      <selection activeCell="E54" sqref="E54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3" t="s">
        <v>117</v>
      </c>
      <c r="B1" s="33"/>
      <c r="C1" s="33"/>
      <c r="D1" s="33"/>
      <c r="E1" s="33"/>
      <c r="F1" s="33"/>
      <c r="G1" s="33"/>
    </row>
    <row r="2" spans="1:7" ht="15.6">
      <c r="A2" s="34" t="s">
        <v>126</v>
      </c>
      <c r="B2" s="34"/>
      <c r="C2" s="34"/>
      <c r="D2" s="34"/>
      <c r="E2" s="34"/>
      <c r="F2" s="34"/>
      <c r="G2" s="34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29" t="s">
        <v>1</v>
      </c>
      <c r="B4" s="29" t="s">
        <v>2</v>
      </c>
      <c r="C4" s="36" t="s">
        <v>127</v>
      </c>
      <c r="D4" s="37"/>
      <c r="E4" s="37"/>
      <c r="F4" s="37"/>
      <c r="G4" s="38"/>
    </row>
    <row r="5" spans="1:7" ht="25.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</row>
    <row r="6" spans="1:7" ht="70.5" customHeight="1">
      <c r="A6" s="30"/>
      <c r="B6" s="30"/>
      <c r="C6" s="30"/>
      <c r="D6" s="30"/>
      <c r="E6" s="30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SUM(C9+C17+C19+C21+C29+C34+C40+C43+C48+C50+C53)</f>
        <v>661850500</v>
      </c>
      <c r="D8" s="19">
        <f>SUM(D9+D17+D19+D21+D29+D34+D40+D43+D48+D50+D53)</f>
        <v>926930582.90999997</v>
      </c>
      <c r="E8" s="19">
        <f>SUM(E9+E17+E19+E21+E29+E34+E40+E43+E48+E50+E53)</f>
        <v>767997408.44000006</v>
      </c>
      <c r="F8" s="20">
        <f>E8/C8*100</f>
        <v>116.03789805099491</v>
      </c>
      <c r="G8" s="20">
        <f>E8/D8*100</f>
        <v>82.853821267710671</v>
      </c>
    </row>
    <row r="9" spans="1:7" ht="34.5" customHeight="1">
      <c r="A9" s="4" t="s">
        <v>12</v>
      </c>
      <c r="B9" s="5" t="s">
        <v>13</v>
      </c>
      <c r="C9" s="21">
        <f>SUM(C11:C16)</f>
        <v>51284500</v>
      </c>
      <c r="D9" s="22">
        <f>SUM(D10:D16)</f>
        <v>58007545.579999991</v>
      </c>
      <c r="E9" s="22">
        <f>SUM(E10:E16)</f>
        <v>56167284.840000004</v>
      </c>
      <c r="F9" s="23">
        <f>E9/C9*100</f>
        <v>109.52097581140501</v>
      </c>
      <c r="G9" s="23">
        <f>E9/D9*100</f>
        <v>96.82754937896479</v>
      </c>
    </row>
    <row r="10" spans="1:7" s="28" customFormat="1" ht="63.6" customHeight="1">
      <c r="A10" s="7" t="s">
        <v>14</v>
      </c>
      <c r="B10" s="8" t="s">
        <v>15</v>
      </c>
      <c r="C10" s="24">
        <v>0</v>
      </c>
      <c r="D10" s="27">
        <v>685048.16</v>
      </c>
      <c r="E10" s="27">
        <v>685048.16</v>
      </c>
      <c r="F10" s="26">
        <v>0</v>
      </c>
      <c r="G10" s="26">
        <f>E10/D10*100</f>
        <v>100</v>
      </c>
    </row>
    <row r="11" spans="1:7" ht="94.5" customHeight="1">
      <c r="A11" s="7" t="s">
        <v>17</v>
      </c>
      <c r="B11" s="8" t="s">
        <v>16</v>
      </c>
      <c r="C11" s="27">
        <v>2494700</v>
      </c>
      <c r="D11" s="27">
        <v>2239505.71</v>
      </c>
      <c r="E11" s="27">
        <v>2210781.2200000002</v>
      </c>
      <c r="F11" s="26">
        <f t="shared" ref="F11:F55" si="0">E11/C11*100</f>
        <v>88.619121337234958</v>
      </c>
      <c r="G11" s="26">
        <f t="shared" ref="G11:G18" si="1">E11/D11*100</f>
        <v>98.717373665459434</v>
      </c>
    </row>
    <row r="12" spans="1:7" ht="129" customHeight="1">
      <c r="A12" s="7" t="s">
        <v>19</v>
      </c>
      <c r="B12" s="8" t="s">
        <v>18</v>
      </c>
      <c r="C12" s="27">
        <v>26965300</v>
      </c>
      <c r="D12" s="27">
        <v>30667309.329999998</v>
      </c>
      <c r="E12" s="27">
        <v>30538155.219999999</v>
      </c>
      <c r="F12" s="26">
        <f>E12/C12*100</f>
        <v>113.24982559066652</v>
      </c>
      <c r="G12" s="26">
        <f>E12/D12*100</f>
        <v>99.578854119185294</v>
      </c>
    </row>
    <row r="13" spans="1:7" ht="26.25" customHeight="1">
      <c r="A13" s="7" t="s">
        <v>21</v>
      </c>
      <c r="B13" s="8" t="s">
        <v>20</v>
      </c>
      <c r="C13" s="27">
        <v>27100</v>
      </c>
      <c r="D13" s="27">
        <v>27100</v>
      </c>
      <c r="E13" s="27">
        <v>27100</v>
      </c>
      <c r="F13" s="26">
        <v>0</v>
      </c>
      <c r="G13" s="26">
        <v>0</v>
      </c>
    </row>
    <row r="14" spans="1:7" ht="79.5" customHeight="1">
      <c r="A14" s="7" t="s">
        <v>23</v>
      </c>
      <c r="B14" s="8" t="s">
        <v>22</v>
      </c>
      <c r="C14" s="27">
        <v>8846600</v>
      </c>
      <c r="D14" s="27">
        <v>8688893</v>
      </c>
      <c r="E14" s="27">
        <v>8683473.3200000003</v>
      </c>
      <c r="F14" s="26">
        <f t="shared" si="0"/>
        <v>98.156052268668191</v>
      </c>
      <c r="G14" s="26">
        <f t="shared" si="1"/>
        <v>99.937625195752787</v>
      </c>
    </row>
    <row r="15" spans="1:7" ht="25.5" customHeight="1">
      <c r="A15" s="7" t="s">
        <v>123</v>
      </c>
      <c r="B15" s="8" t="s">
        <v>24</v>
      </c>
      <c r="C15" s="27">
        <v>400000</v>
      </c>
      <c r="D15" s="27">
        <v>164325.37</v>
      </c>
      <c r="E15" s="27">
        <v>0</v>
      </c>
      <c r="F15" s="26">
        <f t="shared" si="0"/>
        <v>0</v>
      </c>
      <c r="G15" s="26">
        <v>0</v>
      </c>
    </row>
    <row r="16" spans="1:7" ht="38.25" customHeight="1">
      <c r="A16" s="7" t="s">
        <v>27</v>
      </c>
      <c r="B16" s="8" t="s">
        <v>26</v>
      </c>
      <c r="C16" s="27">
        <v>12550800</v>
      </c>
      <c r="D16" s="27">
        <v>15535364.01</v>
      </c>
      <c r="E16" s="27">
        <v>14022726.92</v>
      </c>
      <c r="F16" s="26">
        <f t="shared" si="0"/>
        <v>111.72775376868407</v>
      </c>
      <c r="G16" s="26">
        <f t="shared" si="1"/>
        <v>90.263265868592939</v>
      </c>
    </row>
    <row r="17" spans="1:7" ht="38.25" customHeight="1">
      <c r="A17" s="4" t="s">
        <v>112</v>
      </c>
      <c r="B17" s="5" t="s">
        <v>114</v>
      </c>
      <c r="C17" s="21">
        <f>SUM(C18)</f>
        <v>647700</v>
      </c>
      <c r="D17" s="22">
        <f t="shared" ref="D17:G17" si="2">SUM(D18)</f>
        <v>722200</v>
      </c>
      <c r="E17" s="22">
        <f t="shared" si="2"/>
        <v>722200</v>
      </c>
      <c r="F17" s="23">
        <f t="shared" si="2"/>
        <v>0</v>
      </c>
      <c r="G17" s="23">
        <f t="shared" si="2"/>
        <v>100</v>
      </c>
    </row>
    <row r="18" spans="1:7" ht="38.25" customHeight="1">
      <c r="A18" s="7" t="s">
        <v>113</v>
      </c>
      <c r="B18" s="8" t="s">
        <v>111</v>
      </c>
      <c r="C18" s="24">
        <v>647700</v>
      </c>
      <c r="D18" s="25">
        <v>722200</v>
      </c>
      <c r="E18" s="25">
        <v>722200</v>
      </c>
      <c r="F18" s="26">
        <v>0</v>
      </c>
      <c r="G18" s="26">
        <f t="shared" si="1"/>
        <v>100</v>
      </c>
    </row>
    <row r="19" spans="1:7" ht="69" customHeight="1">
      <c r="A19" s="4" t="s">
        <v>95</v>
      </c>
      <c r="B19" s="5" t="s">
        <v>28</v>
      </c>
      <c r="C19" s="21">
        <f>SUM(C20:C20)</f>
        <v>4531400</v>
      </c>
      <c r="D19" s="22">
        <f>SUM(D20:D20)</f>
        <v>4865588.63</v>
      </c>
      <c r="E19" s="22">
        <f>SUM(E20:E20)</f>
        <v>4464133.07</v>
      </c>
      <c r="F19" s="23">
        <f t="shared" si="0"/>
        <v>98.515537582204189</v>
      </c>
      <c r="G19" s="23">
        <f>E19/D19*100</f>
        <v>91.749085454435559</v>
      </c>
    </row>
    <row r="20" spans="1:7" ht="81.75" customHeight="1">
      <c r="A20" s="7" t="s">
        <v>31</v>
      </c>
      <c r="B20" s="8" t="s">
        <v>29</v>
      </c>
      <c r="C20" s="24">
        <v>4531400</v>
      </c>
      <c r="D20" s="41">
        <v>4865588.63</v>
      </c>
      <c r="E20" s="41">
        <v>4464133.07</v>
      </c>
      <c r="F20" s="26">
        <f t="shared" si="0"/>
        <v>98.515537582204189</v>
      </c>
      <c r="G20" s="26">
        <f>E20/D20*100</f>
        <v>91.749085454435559</v>
      </c>
    </row>
    <row r="21" spans="1:7" ht="33.75" customHeight="1">
      <c r="A21" s="4" t="s">
        <v>33</v>
      </c>
      <c r="B21" s="5" t="s">
        <v>34</v>
      </c>
      <c r="C21" s="21">
        <f>SUM(C22:C28)</f>
        <v>49840000</v>
      </c>
      <c r="D21" s="22">
        <f>SUM(D22:D28)</f>
        <v>54790014.5</v>
      </c>
      <c r="E21" s="22">
        <f>SUM(E22:E28)</f>
        <v>48757332.700000003</v>
      </c>
      <c r="F21" s="23">
        <f t="shared" si="0"/>
        <v>97.82771408507223</v>
      </c>
      <c r="G21" s="23">
        <f>E21/D21*100</f>
        <v>88.989450258313042</v>
      </c>
    </row>
    <row r="22" spans="1:7" ht="21" customHeight="1">
      <c r="A22" s="7" t="s">
        <v>41</v>
      </c>
      <c r="B22" s="8" t="s">
        <v>35</v>
      </c>
      <c r="C22" s="24">
        <v>450000</v>
      </c>
      <c r="D22" s="27">
        <v>450000</v>
      </c>
      <c r="E22" s="27">
        <v>450000</v>
      </c>
      <c r="F22" s="26">
        <f t="shared" si="0"/>
        <v>100</v>
      </c>
      <c r="G22" s="26">
        <f>E22/D22*100</f>
        <v>100</v>
      </c>
    </row>
    <row r="23" spans="1:7" ht="31.5" customHeight="1">
      <c r="A23" s="7" t="s">
        <v>42</v>
      </c>
      <c r="B23" s="8" t="s">
        <v>36</v>
      </c>
      <c r="C23" s="24">
        <v>8257700</v>
      </c>
      <c r="D23" s="27">
        <v>7318086.6100000003</v>
      </c>
      <c r="E23" s="27">
        <v>7317900.9100000001</v>
      </c>
      <c r="F23" s="26">
        <f t="shared" si="0"/>
        <v>88.619118035288281</v>
      </c>
      <c r="G23" s="26">
        <f t="shared" ref="G23:G28" si="3">E23/D23*100</f>
        <v>99.997462451459015</v>
      </c>
    </row>
    <row r="24" spans="1:7" ht="21.6" customHeight="1">
      <c r="A24" s="7" t="s">
        <v>124</v>
      </c>
      <c r="B24" s="8" t="s">
        <v>125</v>
      </c>
      <c r="C24" s="24">
        <v>0</v>
      </c>
      <c r="D24" s="27">
        <v>3536753.6</v>
      </c>
      <c r="E24" s="27">
        <v>3536753.6</v>
      </c>
      <c r="F24" s="26"/>
      <c r="G24" s="26"/>
    </row>
    <row r="25" spans="1:7" ht="21.6" customHeight="1">
      <c r="A25" s="7" t="s">
        <v>43</v>
      </c>
      <c r="B25" s="8" t="s">
        <v>37</v>
      </c>
      <c r="C25" s="24">
        <v>0</v>
      </c>
      <c r="D25" s="27">
        <v>2324816.16</v>
      </c>
      <c r="E25" s="27">
        <v>2306649.86</v>
      </c>
      <c r="F25" s="26"/>
      <c r="G25" s="26"/>
    </row>
    <row r="26" spans="1:7" ht="33" customHeight="1">
      <c r="A26" s="7" t="s">
        <v>44</v>
      </c>
      <c r="B26" s="8" t="s">
        <v>38</v>
      </c>
      <c r="C26" s="24">
        <v>35519900</v>
      </c>
      <c r="D26" s="27">
        <v>34318993.18</v>
      </c>
      <c r="E26" s="27">
        <v>28439084.18</v>
      </c>
      <c r="F26" s="26">
        <f t="shared" si="0"/>
        <v>80.065214654320542</v>
      </c>
      <c r="G26" s="26">
        <f t="shared" si="3"/>
        <v>82.866895397658041</v>
      </c>
    </row>
    <row r="27" spans="1:7" ht="21" customHeight="1">
      <c r="A27" s="7" t="s">
        <v>45</v>
      </c>
      <c r="B27" s="8" t="s">
        <v>39</v>
      </c>
      <c r="C27" s="24">
        <v>4722400</v>
      </c>
      <c r="D27" s="27">
        <v>4732686</v>
      </c>
      <c r="E27" s="27">
        <v>4702835.2</v>
      </c>
      <c r="F27" s="26">
        <f t="shared" si="0"/>
        <v>99.585702185329495</v>
      </c>
      <c r="G27" s="26">
        <f t="shared" si="3"/>
        <v>99.369263035832091</v>
      </c>
    </row>
    <row r="28" spans="1:7" ht="36" customHeight="1">
      <c r="A28" s="7" t="s">
        <v>46</v>
      </c>
      <c r="B28" s="8" t="s">
        <v>40</v>
      </c>
      <c r="C28" s="24">
        <v>890000</v>
      </c>
      <c r="D28" s="27">
        <v>2108678.9500000002</v>
      </c>
      <c r="E28" s="27">
        <v>2004108.95</v>
      </c>
      <c r="F28" s="26">
        <f t="shared" si="0"/>
        <v>225.18078089887638</v>
      </c>
      <c r="G28" s="26">
        <f t="shared" si="3"/>
        <v>95.040971030701456</v>
      </c>
    </row>
    <row r="29" spans="1:7" ht="54" customHeight="1">
      <c r="A29" s="4" t="s">
        <v>47</v>
      </c>
      <c r="B29" s="5" t="s">
        <v>48</v>
      </c>
      <c r="C29" s="22">
        <f>SUM(C30:C33)</f>
        <v>52637400</v>
      </c>
      <c r="D29" s="22">
        <f>SUM(D30:D33)</f>
        <v>71481733.290000007</v>
      </c>
      <c r="E29" s="22">
        <f>SUM(E30:E33)</f>
        <v>64510516.479999997</v>
      </c>
      <c r="F29" s="23">
        <f t="shared" si="0"/>
        <v>122.55642657122121</v>
      </c>
      <c r="G29" s="23">
        <f>E29/D29*100</f>
        <v>90.247554879904897</v>
      </c>
    </row>
    <row r="30" spans="1:7" ht="26.25" customHeight="1">
      <c r="A30" s="7" t="s">
        <v>53</v>
      </c>
      <c r="B30" s="8" t="s">
        <v>49</v>
      </c>
      <c r="C30" s="24">
        <v>2559000</v>
      </c>
      <c r="D30" s="27">
        <v>1337557</v>
      </c>
      <c r="E30" s="27">
        <v>967516</v>
      </c>
      <c r="F30" s="26">
        <v>0</v>
      </c>
      <c r="G30" s="26">
        <f t="shared" ref="G30:G33" si="4">E30/D30*100</f>
        <v>72.334562190620659</v>
      </c>
    </row>
    <row r="31" spans="1:7" ht="21" customHeight="1">
      <c r="A31" s="7" t="s">
        <v>54</v>
      </c>
      <c r="B31" s="8" t="s">
        <v>50</v>
      </c>
      <c r="C31" s="24">
        <v>39769500</v>
      </c>
      <c r="D31" s="27">
        <v>50799528.57</v>
      </c>
      <c r="E31" s="27">
        <v>44394004.289999999</v>
      </c>
      <c r="F31" s="26">
        <f t="shared" si="0"/>
        <v>111.62826862293969</v>
      </c>
      <c r="G31" s="26">
        <f t="shared" si="4"/>
        <v>87.390583219343441</v>
      </c>
    </row>
    <row r="32" spans="1:7" ht="21" customHeight="1">
      <c r="A32" s="7" t="s">
        <v>55</v>
      </c>
      <c r="B32" s="8" t="s">
        <v>51</v>
      </c>
      <c r="C32" s="24">
        <v>9561200</v>
      </c>
      <c r="D32" s="27">
        <v>18415889.190000001</v>
      </c>
      <c r="E32" s="27">
        <v>18220237.859999999</v>
      </c>
      <c r="F32" s="26">
        <f t="shared" si="0"/>
        <v>190.56434192360791</v>
      </c>
      <c r="G32" s="26">
        <f t="shared" si="4"/>
        <v>98.937594986690939</v>
      </c>
    </row>
    <row r="33" spans="1:7" ht="52.5" customHeight="1">
      <c r="A33" s="7" t="s">
        <v>56</v>
      </c>
      <c r="B33" s="8" t="s">
        <v>52</v>
      </c>
      <c r="C33" s="24">
        <v>747700</v>
      </c>
      <c r="D33" s="27">
        <v>928758.53</v>
      </c>
      <c r="E33" s="27">
        <v>928758.33</v>
      </c>
      <c r="F33" s="26">
        <f t="shared" si="0"/>
        <v>124.21537113815701</v>
      </c>
      <c r="G33" s="26">
        <f t="shared" si="4"/>
        <v>99.999978465877447</v>
      </c>
    </row>
    <row r="34" spans="1:7" ht="18.75" customHeight="1">
      <c r="A34" s="4" t="s">
        <v>62</v>
      </c>
      <c r="B34" s="5" t="s">
        <v>61</v>
      </c>
      <c r="C34" s="21">
        <f>SUM(C35:C39)</f>
        <v>348314000</v>
      </c>
      <c r="D34" s="22">
        <f>SUM(D35:D39)</f>
        <v>584416771.92999995</v>
      </c>
      <c r="E34" s="22">
        <f>SUM(E35:E39)</f>
        <v>441647543.08000004</v>
      </c>
      <c r="F34" s="23">
        <f t="shared" si="0"/>
        <v>126.79580581888756</v>
      </c>
      <c r="G34" s="23">
        <f>E34/D34*100</f>
        <v>75.570648258688152</v>
      </c>
    </row>
    <row r="35" spans="1:7" ht="17.25" customHeight="1">
      <c r="A35" s="7" t="s">
        <v>67</v>
      </c>
      <c r="B35" s="8" t="s">
        <v>63</v>
      </c>
      <c r="C35" s="24">
        <v>124101900</v>
      </c>
      <c r="D35" s="27">
        <v>130737539.58</v>
      </c>
      <c r="E35" s="27">
        <v>130737469.01000001</v>
      </c>
      <c r="F35" s="26">
        <f t="shared" si="0"/>
        <v>105.34687140970445</v>
      </c>
      <c r="G35" s="26">
        <f>E35/D35*100</f>
        <v>99.999946021624524</v>
      </c>
    </row>
    <row r="36" spans="1:7" ht="20.25" customHeight="1">
      <c r="A36" s="7" t="s">
        <v>68</v>
      </c>
      <c r="B36" s="8" t="s">
        <v>64</v>
      </c>
      <c r="C36" s="24">
        <v>181631900</v>
      </c>
      <c r="D36" s="27">
        <v>405794913.42000002</v>
      </c>
      <c r="E36" s="27">
        <v>263338159.80000001</v>
      </c>
      <c r="F36" s="26">
        <f t="shared" si="0"/>
        <v>144.98453179204756</v>
      </c>
      <c r="G36" s="26">
        <f t="shared" ref="G36:G39" si="5">E36/D36*100</f>
        <v>64.89439642813943</v>
      </c>
    </row>
    <row r="37" spans="1:7" ht="20.25" customHeight="1">
      <c r="A37" s="7" t="s">
        <v>115</v>
      </c>
      <c r="B37" s="8" t="s">
        <v>116</v>
      </c>
      <c r="C37" s="24">
        <v>26479200</v>
      </c>
      <c r="D37" s="27">
        <v>34263925.130000003</v>
      </c>
      <c r="E37" s="27">
        <v>33987875.670000002</v>
      </c>
      <c r="F37" s="26">
        <f t="shared" si="0"/>
        <v>128.35688264751201</v>
      </c>
      <c r="G37" s="26">
        <f t="shared" si="5"/>
        <v>99.194343733379498</v>
      </c>
    </row>
    <row r="38" spans="1:7" ht="19.5" customHeight="1">
      <c r="A38" s="7" t="s">
        <v>69</v>
      </c>
      <c r="B38" s="8" t="s">
        <v>65</v>
      </c>
      <c r="C38" s="24">
        <v>3066000</v>
      </c>
      <c r="D38" s="27">
        <v>88825.8</v>
      </c>
      <c r="E38" s="27">
        <v>52470.6</v>
      </c>
      <c r="F38" s="26">
        <f t="shared" si="0"/>
        <v>1.7113698630136984</v>
      </c>
      <c r="G38" s="26">
        <f t="shared" si="5"/>
        <v>59.071350891295097</v>
      </c>
    </row>
    <row r="39" spans="1:7" ht="33" customHeight="1">
      <c r="A39" s="7" t="s">
        <v>70</v>
      </c>
      <c r="B39" s="8" t="s">
        <v>66</v>
      </c>
      <c r="C39" s="24">
        <v>13035000</v>
      </c>
      <c r="D39" s="27">
        <v>13531568</v>
      </c>
      <c r="E39" s="27">
        <v>13531568</v>
      </c>
      <c r="F39" s="26">
        <f t="shared" si="0"/>
        <v>103.80949750671269</v>
      </c>
      <c r="G39" s="26">
        <f t="shared" si="5"/>
        <v>100</v>
      </c>
    </row>
    <row r="40" spans="1:7" ht="33" customHeight="1">
      <c r="A40" s="4" t="s">
        <v>72</v>
      </c>
      <c r="B40" s="5" t="s">
        <v>71</v>
      </c>
      <c r="C40" s="21">
        <f>SUM(C41:C42)</f>
        <v>71598500</v>
      </c>
      <c r="D40" s="22">
        <f>SUM(D41:D42)</f>
        <v>71976845.75999999</v>
      </c>
      <c r="E40" s="22">
        <f>SUM(E41:E42)</f>
        <v>71448617.620000005</v>
      </c>
      <c r="F40" s="23">
        <f t="shared" si="0"/>
        <v>99.790662681480768</v>
      </c>
      <c r="G40" s="23">
        <f>E40/D40*100</f>
        <v>99.266113797538011</v>
      </c>
    </row>
    <row r="41" spans="1:7" ht="18.75" customHeight="1">
      <c r="A41" s="7" t="s">
        <v>75</v>
      </c>
      <c r="B41" s="8" t="s">
        <v>73</v>
      </c>
      <c r="C41" s="24">
        <v>61008300</v>
      </c>
      <c r="D41" s="27">
        <v>61386645.759999998</v>
      </c>
      <c r="E41" s="27">
        <v>60951507.539999999</v>
      </c>
      <c r="F41" s="26">
        <f t="shared" si="0"/>
        <v>99.906910272864508</v>
      </c>
      <c r="G41" s="26">
        <f>E41/D41*100</f>
        <v>99.29115165910639</v>
      </c>
    </row>
    <row r="42" spans="1:7" ht="31.5" customHeight="1">
      <c r="A42" s="7" t="s">
        <v>76</v>
      </c>
      <c r="B42" s="8" t="s">
        <v>74</v>
      </c>
      <c r="C42" s="24">
        <v>10590200</v>
      </c>
      <c r="D42" s="27">
        <v>10590200</v>
      </c>
      <c r="E42" s="27">
        <v>10497110.08</v>
      </c>
      <c r="F42" s="26">
        <f t="shared" si="0"/>
        <v>99.120980529168477</v>
      </c>
      <c r="G42" s="26">
        <f>E42/D42*100</f>
        <v>99.120980529168477</v>
      </c>
    </row>
    <row r="43" spans="1:7" ht="37.5" customHeight="1">
      <c r="A43" s="4" t="s">
        <v>77</v>
      </c>
      <c r="B43" s="5" t="s">
        <v>78</v>
      </c>
      <c r="C43" s="21">
        <f>SUM(C44:C47)</f>
        <v>20996600</v>
      </c>
      <c r="D43" s="22">
        <f>SUM(D44:D47)</f>
        <v>16260705.220000001</v>
      </c>
      <c r="E43" s="22">
        <f>SUM(E44:E47)</f>
        <v>15870602.649999999</v>
      </c>
      <c r="F43" s="23">
        <f t="shared" si="0"/>
        <v>75.586536153472466</v>
      </c>
      <c r="G43" s="23">
        <f>E43/D43*100</f>
        <v>97.600949253294417</v>
      </c>
    </row>
    <row r="44" spans="1:7" ht="20.25" customHeight="1">
      <c r="A44" s="7" t="s">
        <v>83</v>
      </c>
      <c r="B44" s="8" t="s">
        <v>79</v>
      </c>
      <c r="C44" s="24">
        <v>6000300</v>
      </c>
      <c r="D44" s="27">
        <v>4613927.6399999997</v>
      </c>
      <c r="E44" s="27">
        <v>4613927.6399999997</v>
      </c>
      <c r="F44" s="26">
        <f t="shared" si="0"/>
        <v>76.894949252537373</v>
      </c>
      <c r="G44" s="26">
        <f>E44/D44*100</f>
        <v>100</v>
      </c>
    </row>
    <row r="45" spans="1:7" ht="32.25" customHeight="1">
      <c r="A45" s="7" t="s">
        <v>84</v>
      </c>
      <c r="B45" s="8" t="s">
        <v>80</v>
      </c>
      <c r="C45" s="24">
        <v>643500</v>
      </c>
      <c r="D45" s="27">
        <v>643014.78</v>
      </c>
      <c r="E45" s="27">
        <v>629039.01</v>
      </c>
      <c r="F45" s="26">
        <f t="shared" si="0"/>
        <v>97.752759906759906</v>
      </c>
      <c r="G45" s="26">
        <f t="shared" ref="G45:G55" si="6">E45/D45*100</f>
        <v>97.826524298555</v>
      </c>
    </row>
    <row r="46" spans="1:7" ht="19.5" customHeight="1">
      <c r="A46" s="7" t="s">
        <v>85</v>
      </c>
      <c r="B46" s="8" t="s">
        <v>81</v>
      </c>
      <c r="C46" s="24">
        <v>14332800</v>
      </c>
      <c r="D46" s="27">
        <v>10993762.800000001</v>
      </c>
      <c r="E46" s="27">
        <v>10617636</v>
      </c>
      <c r="F46" s="26">
        <f t="shared" si="0"/>
        <v>74.079286671131953</v>
      </c>
      <c r="G46" s="26">
        <f t="shared" si="6"/>
        <v>96.578725529715797</v>
      </c>
    </row>
    <row r="47" spans="1:7" ht="34.5" customHeight="1">
      <c r="A47" s="7" t="s">
        <v>86</v>
      </c>
      <c r="B47" s="8" t="s">
        <v>82</v>
      </c>
      <c r="C47" s="24">
        <v>20000</v>
      </c>
      <c r="D47" s="27">
        <v>10000</v>
      </c>
      <c r="E47" s="27">
        <v>10000</v>
      </c>
      <c r="F47" s="26">
        <f t="shared" si="0"/>
        <v>50</v>
      </c>
      <c r="G47" s="26">
        <f t="shared" si="6"/>
        <v>100</v>
      </c>
    </row>
    <row r="48" spans="1:7" ht="34.200000000000003" customHeight="1">
      <c r="A48" s="4" t="s">
        <v>88</v>
      </c>
      <c r="B48" s="5" t="s">
        <v>87</v>
      </c>
      <c r="C48" s="21">
        <f>SUM(C49)</f>
        <v>885600</v>
      </c>
      <c r="D48" s="22">
        <f>SUM(D49)</f>
        <v>885600</v>
      </c>
      <c r="E48" s="22">
        <f>SUM(E49)</f>
        <v>885600</v>
      </c>
      <c r="F48" s="23">
        <f t="shared" si="0"/>
        <v>100</v>
      </c>
      <c r="G48" s="23">
        <f t="shared" si="6"/>
        <v>100</v>
      </c>
    </row>
    <row r="49" spans="1:7" ht="21" customHeight="1">
      <c r="A49" s="7" t="s">
        <v>89</v>
      </c>
      <c r="B49" s="8" t="s">
        <v>90</v>
      </c>
      <c r="C49" s="24">
        <v>885600</v>
      </c>
      <c r="D49" s="27">
        <v>885600</v>
      </c>
      <c r="E49" s="27">
        <v>885600</v>
      </c>
      <c r="F49" s="26">
        <f t="shared" si="0"/>
        <v>100</v>
      </c>
      <c r="G49" s="26">
        <f t="shared" si="6"/>
        <v>100</v>
      </c>
    </row>
    <row r="50" spans="1:7" ht="34.5" customHeight="1">
      <c r="A50" s="4" t="s">
        <v>91</v>
      </c>
      <c r="B50" s="6">
        <v>1200</v>
      </c>
      <c r="C50" s="21">
        <f>SUM(C52+C51)</f>
        <v>4063400</v>
      </c>
      <c r="D50" s="21">
        <f t="shared" ref="D50:E50" si="7">SUM(D52+D51)</f>
        <v>5103398</v>
      </c>
      <c r="E50" s="21">
        <f t="shared" si="7"/>
        <v>5103398</v>
      </c>
      <c r="F50" s="23">
        <f t="shared" si="0"/>
        <v>125.59428065167101</v>
      </c>
      <c r="G50" s="23">
        <f t="shared" si="6"/>
        <v>100</v>
      </c>
    </row>
    <row r="51" spans="1:7" ht="26.25" customHeight="1">
      <c r="A51" s="7" t="s">
        <v>118</v>
      </c>
      <c r="B51" s="9">
        <v>1201</v>
      </c>
      <c r="C51" s="24">
        <v>2254400</v>
      </c>
      <c r="D51" s="27">
        <v>2645587.7400000002</v>
      </c>
      <c r="E51" s="27">
        <v>2645587.7400000002</v>
      </c>
      <c r="F51" s="26">
        <f t="shared" si="0"/>
        <v>117.35218860894253</v>
      </c>
      <c r="G51" s="26">
        <f t="shared" si="6"/>
        <v>100</v>
      </c>
    </row>
    <row r="52" spans="1:7" ht="30" customHeight="1">
      <c r="A52" s="7" t="s">
        <v>92</v>
      </c>
      <c r="B52" s="9">
        <v>1202</v>
      </c>
      <c r="C52" s="24">
        <v>1809000</v>
      </c>
      <c r="D52" s="27">
        <v>2457810.2599999998</v>
      </c>
      <c r="E52" s="27">
        <v>2457810.2599999998</v>
      </c>
      <c r="F52" s="26">
        <f t="shared" si="0"/>
        <v>135.86568601437256</v>
      </c>
      <c r="G52" s="26">
        <f t="shared" si="6"/>
        <v>100</v>
      </c>
    </row>
    <row r="53" spans="1:7" ht="105" customHeight="1">
      <c r="A53" s="4" t="s">
        <v>119</v>
      </c>
      <c r="B53" s="6">
        <v>1400</v>
      </c>
      <c r="C53" s="21">
        <f>C54+C55</f>
        <v>57051400</v>
      </c>
      <c r="D53" s="21">
        <f>D54+D55</f>
        <v>58420180</v>
      </c>
      <c r="E53" s="21">
        <f t="shared" ref="E53" si="8">E54+E55</f>
        <v>58420180</v>
      </c>
      <c r="F53" s="23">
        <f t="shared" si="0"/>
        <v>102.39920492748644</v>
      </c>
      <c r="G53" s="23">
        <f t="shared" si="6"/>
        <v>100</v>
      </c>
    </row>
    <row r="54" spans="1:7" ht="84" customHeight="1">
      <c r="A54" s="7" t="s">
        <v>120</v>
      </c>
      <c r="B54" s="9">
        <v>1401</v>
      </c>
      <c r="C54" s="24">
        <v>45391400</v>
      </c>
      <c r="D54" s="27">
        <v>45391400</v>
      </c>
      <c r="E54" s="27">
        <v>45391400</v>
      </c>
      <c r="F54" s="26">
        <f t="shared" ref="F54" si="9">E54/C54*100</f>
        <v>100</v>
      </c>
      <c r="G54" s="26">
        <f t="shared" ref="G54" si="10">E54/D54*100</f>
        <v>100</v>
      </c>
    </row>
    <row r="55" spans="1:7" ht="39" customHeight="1">
      <c r="A55" s="7" t="s">
        <v>121</v>
      </c>
      <c r="B55" s="9">
        <v>1403</v>
      </c>
      <c r="C55" s="24">
        <v>11660000</v>
      </c>
      <c r="D55" s="27">
        <v>13028780</v>
      </c>
      <c r="E55" s="27">
        <v>13028780</v>
      </c>
      <c r="F55" s="26">
        <f t="shared" si="0"/>
        <v>111.73910806174958</v>
      </c>
      <c r="G55" s="26">
        <f t="shared" si="6"/>
        <v>100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декабрь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2021-03-25T12:55:58Z</dcterms:modified>
</cp:coreProperties>
</file>