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июн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5" i="3"/>
  <c r="G25"/>
  <c r="F26"/>
  <c r="G26"/>
  <c r="F27"/>
  <c r="G27"/>
  <c r="C28"/>
  <c r="D28"/>
  <c r="E28"/>
  <c r="G29"/>
  <c r="F30"/>
  <c r="G30"/>
  <c r="F28" l="1"/>
  <c r="G28"/>
  <c r="D52"/>
  <c r="E52" l="1"/>
  <c r="C52"/>
  <c r="D49"/>
  <c r="E49"/>
  <c r="C49"/>
  <c r="G53"/>
  <c r="F53"/>
  <c r="G50"/>
  <c r="F50"/>
  <c r="C33" l="1"/>
  <c r="C42"/>
  <c r="C39" s="1"/>
  <c r="C47"/>
  <c r="C20"/>
  <c r="C18" l="1"/>
  <c r="C16"/>
  <c r="C9"/>
  <c r="C8" l="1"/>
  <c r="D47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31"/>
  <c r="G31"/>
  <c r="F32"/>
  <c r="G32"/>
  <c r="D33"/>
  <c r="E33"/>
  <c r="F34"/>
  <c r="G34"/>
  <c r="F35"/>
  <c r="G35"/>
  <c r="F36"/>
  <c r="G36"/>
  <c r="F37"/>
  <c r="G37"/>
  <c r="F38"/>
  <c r="G38"/>
  <c r="D39"/>
  <c r="E39"/>
  <c r="F40"/>
  <c r="G40"/>
  <c r="F41"/>
  <c r="G41"/>
  <c r="D42"/>
  <c r="E42"/>
  <c r="F42" s="1"/>
  <c r="F43"/>
  <c r="G43"/>
  <c r="F44"/>
  <c r="G44"/>
  <c r="F45"/>
  <c r="G45"/>
  <c r="F46"/>
  <c r="G46"/>
  <c r="E47"/>
  <c r="F48"/>
  <c r="G48"/>
  <c r="F51"/>
  <c r="G51"/>
  <c r="F54"/>
  <c r="G54"/>
  <c r="D8" l="1"/>
  <c r="G39"/>
  <c r="G47"/>
  <c r="G52"/>
  <c r="G49"/>
  <c r="F52"/>
  <c r="F49"/>
  <c r="F47"/>
  <c r="G42"/>
  <c r="F39"/>
  <c r="F33"/>
  <c r="G20"/>
  <c r="E8"/>
  <c r="F8" s="1"/>
  <c r="F9"/>
  <c r="G33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<sst xmlns="http://schemas.openxmlformats.org/spreadsheetml/2006/main" count="213" uniqueCount="128">
  <si>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</si>
  <si>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</si>
  <si>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</si>
  <si>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</si>
  <si>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</si>
  <si>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</si>
  <si>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</si>
  <si>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</si>
  <si>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</si>
  <si>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</si>
  <si>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</si>
  <si>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</si>
  <si>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</si>
  <si>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</si>
  <si>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</si>
  <si>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</si>
  <si>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</si>
  <si>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</si>
  <si>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</si>
  <si>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</si>
  <si>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</si>
  <si>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</si>
  <si>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</si>
  <si>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</si>
  <si>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</si>
  <si>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</si>
  <si>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</si>
  <si>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</si>
  <si>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</si>
  <si>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</si>
  <si>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</si>
  <si>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</si>
  <si>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</si>
  <si>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</si>
  <si>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</si>
  <si>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</si>
  <si>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</si>
  <si>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</si>
  <si>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</si>
  <si>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</si>
  <si>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</si>
  <si>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</si>
  <si>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</si>
  <si>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</si>
  <si>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</si>
  <si>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</si>
  <si>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</si>
  <si>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</si>
  <si>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</si>
  <si>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</si>
  <si>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</si>
  <si>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</si>
  <si>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</si>
  <si>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</si>
  <si>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</si>
  <si>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</si>
  <si>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</si>
  <si>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</si>
  <si>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</si>
  <si>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</si>
  <si>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</si>
  <si>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</si>
  <si>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</si>
  <si>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</si>
  <si>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</si>
  <si>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</si>
  <si>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</si>
  <si>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</si>
  <si>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</si>
  <si>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</si>
  <si>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</si>
  <si>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</si>
  <si>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</si>
  <si>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</si>
  <si>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</si>
  <si>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</si>
  <si>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</si>
  <si>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</si>
  <si>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</si>
  <si>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</si>
  <si>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</si>
  <si>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</si>
  <si>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</si>
  <si>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</si>
  <si>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</si>
  <si>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</si>
  <si>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</si>
  <si>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</si>
  <si>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</si>
  <si>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</si>
  <si>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</si>
  <si>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</si>
  <si>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</si>
  <si>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</si>
  <si>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</si>
  <si>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</si>
  <si>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</si>
  <si>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</si>
  <si>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</si>
  <si>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</si>
  <si>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</si>
  <si>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</si>
  <si>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</si>
  <si>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</si>
  <si>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</si>
  <si>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</si>
  <si>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</si>
  <si>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</si>
  <si>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</si>
  <si>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</si>
  <si>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</si>
  <si>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</si>
  <si>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</si>
  <si>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</si>
  <si>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</si>
  <si>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</si>
  <si>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</si>
  <si>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</si>
  <si>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</si>
  <si>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</si>
  <si>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</si>
  <si>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</si>
  <si>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</si>
  <si>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</si>
  <si>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Информация за январь - июнь 2020 года в разрезе разделов, подразделов классификации расходов</t>
  </si>
  <si>
    <t>на 01.07.2020 г.</t>
  </si>
  <si>
    <t>Водное хозяйство</t>
  </si>
  <si>
    <t>0406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</si>
</sst>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"/>
      <c r="S1" s="1"/>
      <c r="T1" s="1"/>
      <c r="U1" s="1"/>
    </row>
    <row r="2" spans="1:21" ht="22.5" customHeight="1">
      <c r="A2" s="31" t="s">
        <v>109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3" t="s">
        <v>110</v>
      </c>
      <c r="D4" s="34"/>
      <c r="E4" s="34"/>
      <c r="F4" s="34"/>
      <c r="G4" s="34"/>
      <c r="H4" s="35"/>
      <c r="I4" s="17"/>
      <c r="J4" s="33" t="s">
        <v>5</v>
      </c>
      <c r="K4" s="34"/>
      <c r="L4" s="34"/>
      <c r="M4" s="34"/>
      <c r="N4" s="34"/>
      <c r="O4" s="34"/>
      <c r="P4" s="34"/>
      <c r="Q4" s="35"/>
      <c r="R4" s="1"/>
      <c r="S4" s="1"/>
      <c r="T4" s="1"/>
      <c r="U4" s="1"/>
    </row>
    <row r="5" spans="1:21" ht="17.25" customHeight="1">
      <c r="A5" s="32"/>
      <c r="B5" s="32"/>
      <c r="C5" s="28" t="s">
        <v>96</v>
      </c>
      <c r="D5" s="28" t="s">
        <v>99</v>
      </c>
      <c r="E5" s="28" t="s">
        <v>10</v>
      </c>
      <c r="F5" s="36" t="s">
        <v>3</v>
      </c>
      <c r="G5" s="37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8" t="s">
        <v>6</v>
      </c>
      <c r="N5" s="39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="70" zoomScaleNormal="70" workbookViewId="0">
      <selection activeCell="F53" sqref="F53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0" t="s">
        <v>117</v>
      </c>
      <c r="B1" s="30"/>
      <c r="C1" s="30"/>
      <c r="D1" s="30"/>
      <c r="E1" s="30"/>
      <c r="F1" s="30"/>
      <c r="G1" s="30"/>
    </row>
    <row r="2" spans="1:7" ht="15.6">
      <c r="A2" s="31" t="s">
        <v>124</v>
      </c>
      <c r="B2" s="31"/>
      <c r="C2" s="31"/>
      <c r="D2" s="31"/>
      <c r="E2" s="31"/>
      <c r="F2" s="31"/>
      <c r="G2" s="31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3" t="s">
        <v>125</v>
      </c>
      <c r="D4" s="34"/>
      <c r="E4" s="34"/>
      <c r="F4" s="34"/>
      <c r="G4" s="35"/>
    </row>
    <row r="5" spans="1:7" ht="25.5" customHeight="1">
      <c r="A5" s="32"/>
      <c r="B5" s="32"/>
      <c r="C5" s="28" t="s">
        <v>96</v>
      </c>
      <c r="D5" s="28" t="s">
        <v>99</v>
      </c>
      <c r="E5" s="28" t="s">
        <v>10</v>
      </c>
      <c r="F5" s="36" t="s">
        <v>3</v>
      </c>
      <c r="G5" s="37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SUM(C9+C16+C18+C20+C28+C33+C39+C42+C47+C49+C52)</f>
        <v>661850500</v>
      </c>
      <c r="D8" s="19">
        <f>SUM(D9+D16+D18+D20+D28+D33+D39+D42+D47+D49+D52)</f>
        <v>710708338.15999997</v>
      </c>
      <c r="E8" s="19">
        <f>SUM(E9+E16+E18+E20+E28+E33+E39+E42+E47+E49+E52)</f>
        <v>291147555.03999996</v>
      </c>
      <c r="F8" s="20">
        <f>E8/C8*100</f>
        <v>43.989927489667224</v>
      </c>
      <c r="G8" s="20">
        <f>E8/D8*100</f>
        <v>40.965827950431986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53659158.829999998</v>
      </c>
      <c r="E9" s="22">
        <f>SUM(E10:E15)</f>
        <v>24674538</v>
      </c>
      <c r="F9" s="23">
        <f>E9/C9*100</f>
        <v>48.113051701781238</v>
      </c>
      <c r="G9" s="23">
        <f>E9/D9*100</f>
        <v>45.983833026851052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999220.45</v>
      </c>
      <c r="F10" s="26">
        <f t="shared" ref="F10:F54" si="0">E10/C10*100</f>
        <v>40.053731911652704</v>
      </c>
      <c r="G10" s="26">
        <f t="shared" ref="G10:G17" si="1">E10/D10*100</f>
        <v>40.053731911652704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28716464.399999999</v>
      </c>
      <c r="E11" s="27">
        <v>12819566.74</v>
      </c>
      <c r="F11" s="26">
        <f>E11/C11*100</f>
        <v>47.540975772566966</v>
      </c>
      <c r="G11" s="26">
        <f>E11/D11*100</f>
        <v>44.641870118244782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8316482</v>
      </c>
      <c r="E13" s="27">
        <v>3769528.16</v>
      </c>
      <c r="F13" s="26">
        <f t="shared" si="0"/>
        <v>42.609908439400449</v>
      </c>
      <c r="G13" s="26">
        <f t="shared" si="1"/>
        <v>45.325994332699814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302800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13801612.43</v>
      </c>
      <c r="E15" s="27">
        <v>7086222.6500000004</v>
      </c>
      <c r="F15" s="26">
        <f t="shared" si="0"/>
        <v>56.46032643337476</v>
      </c>
      <c r="G15" s="26">
        <f t="shared" si="1"/>
        <v>51.343440383798701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325400</v>
      </c>
      <c r="F16" s="23">
        <f t="shared" si="2"/>
        <v>0</v>
      </c>
      <c r="G16" s="23">
        <f t="shared" si="2"/>
        <v>50.239308321753896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325400</v>
      </c>
      <c r="F17" s="26">
        <v>0</v>
      </c>
      <c r="G17" s="26">
        <f t="shared" si="1"/>
        <v>50.239308321753896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4828600</v>
      </c>
      <c r="E18" s="22">
        <f>SUM(E19:E19)</f>
        <v>1861882.87</v>
      </c>
      <c r="F18" s="23">
        <f t="shared" si="0"/>
        <v>41.088468685174561</v>
      </c>
      <c r="G18" s="23">
        <f>E18/D18*100</f>
        <v>38.55947624570269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4828600</v>
      </c>
      <c r="E19" s="27">
        <v>1861882.87</v>
      </c>
      <c r="F19" s="26">
        <f t="shared" si="0"/>
        <v>41.088468685174561</v>
      </c>
      <c r="G19" s="26">
        <f>E19/D19*100</f>
        <v>38.55947624570269</v>
      </c>
    </row>
    <row r="20" spans="1:7" ht="33.75" customHeight="1">
      <c r="A20" s="4" t="s">
        <v>33</v>
      </c>
      <c r="B20" s="5" t="s">
        <v>34</v>
      </c>
      <c r="C20" s="21">
        <f>SUM(C21:C27)</f>
        <v>49840000</v>
      </c>
      <c r="D20" s="22">
        <f>SUM(D21:D27)</f>
        <v>62451263.980000004</v>
      </c>
      <c r="E20" s="22">
        <f>SUM(E21:E27)</f>
        <v>6462791.8699999992</v>
      </c>
      <c r="F20" s="23">
        <f t="shared" si="0"/>
        <v>12.96707839085072</v>
      </c>
      <c r="G20" s="23">
        <f>E20/D20*100</f>
        <v>10.348536535737221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44409.8</v>
      </c>
      <c r="F21" s="26">
        <f t="shared" si="0"/>
        <v>9.868844444444445</v>
      </c>
      <c r="G21" s="26">
        <f>E21/D21*100</f>
        <v>9.868844444444445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7192569.5199999996</v>
      </c>
      <c r="E22" s="27">
        <v>3582802.56</v>
      </c>
      <c r="F22" s="26">
        <f t="shared" si="0"/>
        <v>43.387414897610718</v>
      </c>
      <c r="G22" s="26">
        <f t="shared" ref="G22:G27" si="3">E22/D22*100</f>
        <v>49.812553775635948</v>
      </c>
    </row>
    <row r="23" spans="1:7" ht="21.6" customHeight="1">
      <c r="A23" s="7" t="s">
        <v>126</v>
      </c>
      <c r="B23" s="8" t="s">
        <v>127</v>
      </c>
      <c r="C23" s="24">
        <v>0</v>
      </c>
      <c r="D23" s="27">
        <v>3536753.6</v>
      </c>
      <c r="E23" s="27">
        <v>0</v>
      </c>
      <c r="F23" s="26"/>
      <c r="G23" s="26"/>
    </row>
    <row r="24" spans="1:7" ht="21.6" customHeight="1">
      <c r="A24" s="7" t="s">
        <v>43</v>
      </c>
      <c r="B24" s="8" t="s">
        <v>37</v>
      </c>
      <c r="C24" s="24">
        <v>0</v>
      </c>
      <c r="D24" s="27">
        <v>269704.21999999997</v>
      </c>
      <c r="E24" s="27">
        <v>0</v>
      </c>
      <c r="F24" s="26"/>
      <c r="G24" s="26"/>
    </row>
    <row r="25" spans="1:7" ht="33" customHeight="1">
      <c r="A25" s="7" t="s">
        <v>44</v>
      </c>
      <c r="B25" s="8" t="s">
        <v>38</v>
      </c>
      <c r="C25" s="24">
        <v>35519900</v>
      </c>
      <c r="D25" s="27">
        <v>44970691.640000001</v>
      </c>
      <c r="E25" s="27">
        <v>1709089.78</v>
      </c>
      <c r="F25" s="26">
        <f t="shared" si="0"/>
        <v>4.8116401791671715</v>
      </c>
      <c r="G25" s="26">
        <f t="shared" si="3"/>
        <v>3.8004525117861849</v>
      </c>
    </row>
    <row r="26" spans="1:7" ht="21" customHeight="1">
      <c r="A26" s="7" t="s">
        <v>45</v>
      </c>
      <c r="B26" s="8" t="s">
        <v>39</v>
      </c>
      <c r="C26" s="24">
        <v>4722400</v>
      </c>
      <c r="D26" s="27">
        <v>4722400</v>
      </c>
      <c r="E26" s="27">
        <v>606904.80000000005</v>
      </c>
      <c r="F26" s="26">
        <f t="shared" si="0"/>
        <v>12.851617821446723</v>
      </c>
      <c r="G26" s="26">
        <f t="shared" si="3"/>
        <v>12.851617821446723</v>
      </c>
    </row>
    <row r="27" spans="1:7" ht="36" customHeight="1">
      <c r="A27" s="7" t="s">
        <v>46</v>
      </c>
      <c r="B27" s="8" t="s">
        <v>40</v>
      </c>
      <c r="C27" s="24">
        <v>890000</v>
      </c>
      <c r="D27" s="27">
        <v>1309145</v>
      </c>
      <c r="E27" s="27">
        <v>519584.93</v>
      </c>
      <c r="F27" s="26">
        <f t="shared" si="0"/>
        <v>58.380329213483137</v>
      </c>
      <c r="G27" s="26">
        <f t="shared" si="3"/>
        <v>39.688875563822194</v>
      </c>
    </row>
    <row r="28" spans="1:7" ht="54" customHeight="1">
      <c r="A28" s="4" t="s">
        <v>47</v>
      </c>
      <c r="B28" s="5" t="s">
        <v>48</v>
      </c>
      <c r="C28" s="22">
        <f>SUM(C29:C32)</f>
        <v>52637400</v>
      </c>
      <c r="D28" s="22">
        <f>SUM(D29:D32)</f>
        <v>67234677.810000002</v>
      </c>
      <c r="E28" s="22">
        <f>SUM(E29:E32)</f>
        <v>13274243.279999999</v>
      </c>
      <c r="F28" s="23">
        <f t="shared" si="0"/>
        <v>25.218273090996135</v>
      </c>
      <c r="G28" s="23">
        <f>E28/D28*100</f>
        <v>19.743149982085114</v>
      </c>
    </row>
    <row r="29" spans="1:7" ht="26.25" customHeight="1">
      <c r="A29" s="7" t="s">
        <v>53</v>
      </c>
      <c r="B29" s="8" t="s">
        <v>49</v>
      </c>
      <c r="C29" s="24">
        <v>2559000</v>
      </c>
      <c r="D29" s="27">
        <v>1228973</v>
      </c>
      <c r="E29" s="27">
        <v>0</v>
      </c>
      <c r="F29" s="26">
        <v>0</v>
      </c>
      <c r="G29" s="26">
        <f t="shared" ref="G29:G32" si="4">E29/D29*100</f>
        <v>0</v>
      </c>
    </row>
    <row r="30" spans="1:7" ht="21" customHeight="1">
      <c r="A30" s="7" t="s">
        <v>54</v>
      </c>
      <c r="B30" s="8" t="s">
        <v>50</v>
      </c>
      <c r="C30" s="24">
        <v>39769500</v>
      </c>
      <c r="D30" s="27">
        <v>48319619.810000002</v>
      </c>
      <c r="E30" s="27">
        <v>10630632.890000001</v>
      </c>
      <c r="F30" s="26">
        <f t="shared" si="0"/>
        <v>26.730617407812524</v>
      </c>
      <c r="G30" s="26">
        <f t="shared" si="4"/>
        <v>22.000655079243682</v>
      </c>
    </row>
    <row r="31" spans="1:7" ht="21" customHeight="1">
      <c r="A31" s="7" t="s">
        <v>55</v>
      </c>
      <c r="B31" s="8" t="s">
        <v>51</v>
      </c>
      <c r="C31" s="24">
        <v>9561200</v>
      </c>
      <c r="D31" s="27">
        <v>16938385</v>
      </c>
      <c r="E31" s="27">
        <v>2224120.2799999998</v>
      </c>
      <c r="F31" s="26">
        <f t="shared" si="0"/>
        <v>23.2619365769987</v>
      </c>
      <c r="G31" s="26">
        <f t="shared" si="4"/>
        <v>13.130651357847869</v>
      </c>
    </row>
    <row r="32" spans="1:7" ht="52.5" customHeight="1">
      <c r="A32" s="7" t="s">
        <v>56</v>
      </c>
      <c r="B32" s="8" t="s">
        <v>52</v>
      </c>
      <c r="C32" s="24">
        <v>747700</v>
      </c>
      <c r="D32" s="27">
        <v>747700</v>
      </c>
      <c r="E32" s="27">
        <v>419490.11</v>
      </c>
      <c r="F32" s="26">
        <f t="shared" si="0"/>
        <v>56.104067139226963</v>
      </c>
      <c r="G32" s="26">
        <f t="shared" si="4"/>
        <v>56.104067139226963</v>
      </c>
    </row>
    <row r="33" spans="1:7" ht="18.75" customHeight="1">
      <c r="A33" s="4" t="s">
        <v>62</v>
      </c>
      <c r="B33" s="5" t="s">
        <v>61</v>
      </c>
      <c r="C33" s="21">
        <f>SUM(C34:C38)</f>
        <v>348314000</v>
      </c>
      <c r="D33" s="22">
        <f>SUM(D34:D38)</f>
        <v>366492819.26999998</v>
      </c>
      <c r="E33" s="22">
        <f>SUM(E34:E38)</f>
        <v>178951168.22</v>
      </c>
      <c r="F33" s="23">
        <f t="shared" si="0"/>
        <v>51.376392628490386</v>
      </c>
      <c r="G33" s="23">
        <f>E33/D33*100</f>
        <v>48.828014850726007</v>
      </c>
    </row>
    <row r="34" spans="1:7" ht="17.25" customHeight="1">
      <c r="A34" s="7" t="s">
        <v>67</v>
      </c>
      <c r="B34" s="8" t="s">
        <v>63</v>
      </c>
      <c r="C34" s="24">
        <v>124101900</v>
      </c>
      <c r="D34" s="27">
        <v>131001488</v>
      </c>
      <c r="E34" s="27">
        <v>66502228.020000003</v>
      </c>
      <c r="F34" s="26">
        <f t="shared" si="0"/>
        <v>53.58679280494497</v>
      </c>
      <c r="G34" s="26">
        <f>E34/D34*100</f>
        <v>50.764482934728193</v>
      </c>
    </row>
    <row r="35" spans="1:7" ht="20.25" customHeight="1">
      <c r="A35" s="7" t="s">
        <v>68</v>
      </c>
      <c r="B35" s="8" t="s">
        <v>64</v>
      </c>
      <c r="C35" s="24">
        <v>181631900</v>
      </c>
      <c r="D35" s="27">
        <v>185628142</v>
      </c>
      <c r="E35" s="27">
        <v>88645849.260000005</v>
      </c>
      <c r="F35" s="26">
        <f t="shared" si="0"/>
        <v>48.805220481644476</v>
      </c>
      <c r="G35" s="26">
        <f t="shared" ref="G35:G38" si="5">E35/D35*100</f>
        <v>47.754531346868731</v>
      </c>
    </row>
    <row r="36" spans="1:7" ht="20.25" customHeight="1">
      <c r="A36" s="7" t="s">
        <v>115</v>
      </c>
      <c r="B36" s="8" t="s">
        <v>116</v>
      </c>
      <c r="C36" s="24">
        <v>26479200</v>
      </c>
      <c r="D36" s="27">
        <v>33596321.270000003</v>
      </c>
      <c r="E36" s="27">
        <v>18592747.219999999</v>
      </c>
      <c r="F36" s="26">
        <f t="shared" si="0"/>
        <v>70.216423532432998</v>
      </c>
      <c r="G36" s="26">
        <f t="shared" si="5"/>
        <v>55.34161633524586</v>
      </c>
    </row>
    <row r="37" spans="1:7" ht="19.5" customHeight="1">
      <c r="A37" s="7" t="s">
        <v>69</v>
      </c>
      <c r="B37" s="8" t="s">
        <v>65</v>
      </c>
      <c r="C37" s="24">
        <v>3066000</v>
      </c>
      <c r="D37" s="27">
        <v>2998300</v>
      </c>
      <c r="E37" s="27">
        <v>36325.800000000003</v>
      </c>
      <c r="F37" s="26">
        <f t="shared" si="0"/>
        <v>1.1847945205479453</v>
      </c>
      <c r="G37" s="26">
        <f t="shared" si="5"/>
        <v>1.2115465430410568</v>
      </c>
    </row>
    <row r="38" spans="1:7" ht="33" customHeight="1">
      <c r="A38" s="7" t="s">
        <v>70</v>
      </c>
      <c r="B38" s="8" t="s">
        <v>66</v>
      </c>
      <c r="C38" s="24">
        <v>13035000</v>
      </c>
      <c r="D38" s="27">
        <v>13268568</v>
      </c>
      <c r="E38" s="27">
        <v>5174017.92</v>
      </c>
      <c r="F38" s="26">
        <f t="shared" si="0"/>
        <v>39.693271346375141</v>
      </c>
      <c r="G38" s="26">
        <f t="shared" si="5"/>
        <v>38.994546510218733</v>
      </c>
    </row>
    <row r="39" spans="1:7" ht="33" customHeight="1">
      <c r="A39" s="4" t="s">
        <v>72</v>
      </c>
      <c r="B39" s="5" t="s">
        <v>71</v>
      </c>
      <c r="C39" s="21">
        <f>SUM(C40:C41)</f>
        <v>71598500</v>
      </c>
      <c r="D39" s="22">
        <f>SUM(D40:D41)</f>
        <v>73306824.099999994</v>
      </c>
      <c r="E39" s="22">
        <f>SUM(E40:E41)</f>
        <v>31152172.350000001</v>
      </c>
      <c r="F39" s="23">
        <f t="shared" si="0"/>
        <v>43.509532113102928</v>
      </c>
      <c r="G39" s="23">
        <f>E39/D39*100</f>
        <v>42.495596736675438</v>
      </c>
    </row>
    <row r="40" spans="1:7" ht="18.75" customHeight="1">
      <c r="A40" s="7" t="s">
        <v>75</v>
      </c>
      <c r="B40" s="8" t="s">
        <v>73</v>
      </c>
      <c r="C40" s="24">
        <v>61008300</v>
      </c>
      <c r="D40" s="27">
        <v>62716624.100000001</v>
      </c>
      <c r="E40" s="27">
        <v>26323159.52</v>
      </c>
      <c r="F40" s="26">
        <f t="shared" si="0"/>
        <v>43.146849723726113</v>
      </c>
      <c r="G40" s="26">
        <f>E40/D40*100</f>
        <v>41.971582332027971</v>
      </c>
    </row>
    <row r="41" spans="1:7" ht="31.5" customHeight="1">
      <c r="A41" s="7" t="s">
        <v>76</v>
      </c>
      <c r="B41" s="8" t="s">
        <v>74</v>
      </c>
      <c r="C41" s="24">
        <v>10590200</v>
      </c>
      <c r="D41" s="27">
        <v>10590200</v>
      </c>
      <c r="E41" s="27">
        <v>4829012.83</v>
      </c>
      <c r="F41" s="26">
        <f t="shared" si="0"/>
        <v>45.598882268512398</v>
      </c>
      <c r="G41" s="26">
        <f>E41/D41*100</f>
        <v>45.598882268512398</v>
      </c>
    </row>
    <row r="42" spans="1:7" ht="37.5" customHeight="1">
      <c r="A42" s="4" t="s">
        <v>77</v>
      </c>
      <c r="B42" s="5" t="s">
        <v>78</v>
      </c>
      <c r="C42" s="21">
        <f>SUM(C43:C46)</f>
        <v>20996600</v>
      </c>
      <c r="D42" s="22">
        <f>SUM(D43:D46)</f>
        <v>19086894.170000002</v>
      </c>
      <c r="E42" s="22">
        <f>SUM(E43:E46)</f>
        <v>4277075.92</v>
      </c>
      <c r="F42" s="23">
        <f t="shared" si="0"/>
        <v>20.370326243296532</v>
      </c>
      <c r="G42" s="23">
        <f>E42/D42*100</f>
        <v>22.40844362579708</v>
      </c>
    </row>
    <row r="43" spans="1:7" ht="20.25" customHeight="1">
      <c r="A43" s="7" t="s">
        <v>83</v>
      </c>
      <c r="B43" s="8" t="s">
        <v>79</v>
      </c>
      <c r="C43" s="24">
        <v>6000300</v>
      </c>
      <c r="D43" s="27">
        <v>6000300</v>
      </c>
      <c r="E43" s="27">
        <v>2297226.6</v>
      </c>
      <c r="F43" s="26">
        <f t="shared" si="0"/>
        <v>38.285195740212991</v>
      </c>
      <c r="G43" s="26">
        <f>E43/D43*100</f>
        <v>38.285195740212991</v>
      </c>
    </row>
    <row r="44" spans="1:7" ht="32.25" customHeight="1">
      <c r="A44" s="7" t="s">
        <v>84</v>
      </c>
      <c r="B44" s="8" t="s">
        <v>80</v>
      </c>
      <c r="C44" s="24">
        <v>643500</v>
      </c>
      <c r="D44" s="27">
        <v>785114.78</v>
      </c>
      <c r="E44" s="27">
        <v>190984.95999999999</v>
      </c>
      <c r="F44" s="26">
        <f t="shared" si="0"/>
        <v>29.679092463092459</v>
      </c>
      <c r="G44" s="26">
        <f t="shared" ref="G44:G54" si="6">E44/D44*100</f>
        <v>24.325737441855317</v>
      </c>
    </row>
    <row r="45" spans="1:7" ht="19.5" customHeight="1">
      <c r="A45" s="7" t="s">
        <v>85</v>
      </c>
      <c r="B45" s="8" t="s">
        <v>81</v>
      </c>
      <c r="C45" s="24">
        <v>14332800</v>
      </c>
      <c r="D45" s="27">
        <v>12281479.390000001</v>
      </c>
      <c r="E45" s="27">
        <v>1788864.36</v>
      </c>
      <c r="F45" s="26">
        <f t="shared" si="0"/>
        <v>12.480913429336907</v>
      </c>
      <c r="G45" s="26">
        <f t="shared" si="6"/>
        <v>14.565544615549772</v>
      </c>
    </row>
    <row r="46" spans="1:7" ht="34.5" customHeight="1">
      <c r="A46" s="7" t="s">
        <v>86</v>
      </c>
      <c r="B46" s="8" t="s">
        <v>82</v>
      </c>
      <c r="C46" s="24">
        <v>20000</v>
      </c>
      <c r="D46" s="27">
        <v>20000</v>
      </c>
      <c r="E46" s="27">
        <v>0</v>
      </c>
      <c r="F46" s="26">
        <f t="shared" si="0"/>
        <v>0</v>
      </c>
      <c r="G46" s="26">
        <f t="shared" si="6"/>
        <v>0</v>
      </c>
    </row>
    <row r="47" spans="1:7" ht="34.200000000000003" customHeight="1">
      <c r="A47" s="4" t="s">
        <v>88</v>
      </c>
      <c r="B47" s="5" t="s">
        <v>87</v>
      </c>
      <c r="C47" s="21">
        <f>SUM(C48)</f>
        <v>885600</v>
      </c>
      <c r="D47" s="22">
        <f>SUM(D48)</f>
        <v>885600</v>
      </c>
      <c r="E47" s="22">
        <f>SUM(E48)</f>
        <v>375600</v>
      </c>
      <c r="F47" s="23">
        <f t="shared" si="0"/>
        <v>42.411924119241192</v>
      </c>
      <c r="G47" s="23">
        <f t="shared" si="6"/>
        <v>42.411924119241192</v>
      </c>
    </row>
    <row r="48" spans="1:7" ht="21" customHeight="1">
      <c r="A48" s="7" t="s">
        <v>89</v>
      </c>
      <c r="B48" s="8" t="s">
        <v>90</v>
      </c>
      <c r="C48" s="24">
        <v>885600</v>
      </c>
      <c r="D48" s="27">
        <v>885600</v>
      </c>
      <c r="E48" s="27">
        <v>375600</v>
      </c>
      <c r="F48" s="26">
        <f t="shared" si="0"/>
        <v>42.411924119241192</v>
      </c>
      <c r="G48" s="26">
        <f t="shared" si="6"/>
        <v>42.411924119241192</v>
      </c>
    </row>
    <row r="49" spans="1:7" ht="34.5" customHeight="1">
      <c r="A49" s="4" t="s">
        <v>91</v>
      </c>
      <c r="B49" s="6">
        <v>1200</v>
      </c>
      <c r="C49" s="21">
        <f>SUM(C51+C50)</f>
        <v>4063400</v>
      </c>
      <c r="D49" s="21">
        <f t="shared" ref="D49:E49" si="7">SUM(D51+D50)</f>
        <v>5063400</v>
      </c>
      <c r="E49" s="21">
        <f t="shared" si="7"/>
        <v>2401567.5299999998</v>
      </c>
      <c r="F49" s="23">
        <f t="shared" si="0"/>
        <v>59.102414972682972</v>
      </c>
      <c r="G49" s="23">
        <f t="shared" si="6"/>
        <v>47.429938973812057</v>
      </c>
    </row>
    <row r="50" spans="1:7" ht="26.25" customHeight="1">
      <c r="A50" s="7" t="s">
        <v>118</v>
      </c>
      <c r="B50" s="9">
        <v>1201</v>
      </c>
      <c r="C50" s="24">
        <v>2254400</v>
      </c>
      <c r="D50" s="27">
        <v>2754400</v>
      </c>
      <c r="E50" s="27">
        <v>1426838.95</v>
      </c>
      <c r="F50" s="26">
        <f t="shared" si="0"/>
        <v>63.291294801277495</v>
      </c>
      <c r="G50" s="26">
        <f t="shared" si="6"/>
        <v>51.802169256462385</v>
      </c>
    </row>
    <row r="51" spans="1:7" ht="30" customHeight="1">
      <c r="A51" s="7" t="s">
        <v>92</v>
      </c>
      <c r="B51" s="9">
        <v>1202</v>
      </c>
      <c r="C51" s="24">
        <v>1809000</v>
      </c>
      <c r="D51" s="27">
        <v>2309000</v>
      </c>
      <c r="E51" s="27">
        <v>974728.58</v>
      </c>
      <c r="F51" s="26">
        <f t="shared" si="0"/>
        <v>53.882176893311218</v>
      </c>
      <c r="G51" s="26">
        <f t="shared" si="6"/>
        <v>42.214317020355132</v>
      </c>
    </row>
    <row r="52" spans="1:7" ht="105" customHeight="1">
      <c r="A52" s="4" t="s">
        <v>119</v>
      </c>
      <c r="B52" s="6">
        <v>1400</v>
      </c>
      <c r="C52" s="21">
        <f>C53+C54</f>
        <v>57051400</v>
      </c>
      <c r="D52" s="21">
        <f>D53+D54</f>
        <v>57051400</v>
      </c>
      <c r="E52" s="21">
        <f t="shared" ref="E52" si="8">E53+E54</f>
        <v>27391115</v>
      </c>
      <c r="F52" s="23">
        <f t="shared" si="0"/>
        <v>48.011293324966609</v>
      </c>
      <c r="G52" s="23">
        <f t="shared" si="6"/>
        <v>48.011293324966609</v>
      </c>
    </row>
    <row r="53" spans="1:7" ht="84" customHeight="1">
      <c r="A53" s="7" t="s">
        <v>120</v>
      </c>
      <c r="B53" s="9">
        <v>1401</v>
      </c>
      <c r="C53" s="24">
        <v>45391400</v>
      </c>
      <c r="D53" s="27">
        <v>45391400</v>
      </c>
      <c r="E53" s="27">
        <v>21560915</v>
      </c>
      <c r="F53" s="26">
        <f t="shared" ref="F53" si="9">E53/C53*100</f>
        <v>47.5</v>
      </c>
      <c r="G53" s="26">
        <f t="shared" ref="G53" si="10">E53/D53*100</f>
        <v>47.5</v>
      </c>
    </row>
    <row r="54" spans="1:7" ht="39" customHeight="1">
      <c r="A54" s="7" t="s">
        <v>121</v>
      </c>
      <c r="B54" s="9">
        <v>1403</v>
      </c>
      <c r="C54" s="24">
        <v>11660000</v>
      </c>
      <c r="D54" s="27">
        <v>11660000</v>
      </c>
      <c r="E54" s="27">
        <v>5830200</v>
      </c>
      <c r="F54" s="26">
        <f t="shared" si="0"/>
        <v>50.00171526586621</v>
      </c>
      <c r="G54" s="26">
        <f t="shared" si="6"/>
        <v>50.00171526586621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июнь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2021-03-25T08:06:24Z</dcterms:modified>
</cp:coreProperties>
</file>