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70" yWindow="210" windowWidth="11040" windowHeight="9450" firstSheet="1" activeTab="1"/>
  </bookViews>
  <sheets>
    <sheet name="за 1мес." sheetId="8" r:id="rId1"/>
    <sheet name="за январь 2021 года" sheetId="3" r:id="rId2"/>
  </sheets>
  <definedNames>
    <definedName name="_xlnm.Print_Titles" localSheetId="0">'за 1мес.'!$4:$7</definedName>
  </definedNames>
  <calcPr calcId="124519"/>
</workbook>
</file>

<file path=xl/calcChain.xml><?xml version="1.0" encoding="utf-8"?>
<calcChain xmlns="http://schemas.openxmlformats.org/spreadsheetml/2006/main">
  <c r="D8" i="3"/>
  <c r="F11"/>
  <c r="F12"/>
  <c r="F13"/>
  <c r="F14"/>
  <c r="F15"/>
  <c r="F16"/>
  <c r="F17"/>
  <c r="F18"/>
  <c r="F19"/>
  <c r="F20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E8"/>
  <c r="C8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15"/>
  <c r="G11"/>
  <c r="G12"/>
  <c r="G13"/>
  <c r="G14"/>
  <c r="G16"/>
  <c r="G17"/>
  <c r="G18"/>
  <c r="G19"/>
  <c r="G20"/>
  <c r="G21"/>
  <c r="G22"/>
  <c r="G23"/>
  <c r="G24"/>
  <c r="G25"/>
  <c r="G26"/>
  <c r="F9"/>
  <c r="F10"/>
  <c r="G10"/>
  <c r="F21" l="1"/>
  <c r="F8"/>
  <c r="G9"/>
  <c r="G8" l="1"/>
  <c r="P52" i="8" l="1"/>
  <c r="N52"/>
  <c r="M52"/>
  <c r="G52"/>
  <c r="Q52" s="1"/>
  <c r="F52"/>
  <c r="L51"/>
  <c r="K51"/>
  <c r="J51"/>
  <c r="E51"/>
  <c r="D51"/>
  <c r="C51"/>
  <c r="P50"/>
  <c r="N50"/>
  <c r="M50"/>
  <c r="G50"/>
  <c r="Q50" s="1"/>
  <c r="F50"/>
  <c r="L49"/>
  <c r="K49"/>
  <c r="J49"/>
  <c r="E49"/>
  <c r="G49" s="1"/>
  <c r="D49"/>
  <c r="C49"/>
  <c r="P48"/>
  <c r="N48"/>
  <c r="M48"/>
  <c r="G48"/>
  <c r="F48"/>
  <c r="L47"/>
  <c r="M47" s="1"/>
  <c r="K47"/>
  <c r="J47"/>
  <c r="E47"/>
  <c r="D47"/>
  <c r="C47"/>
  <c r="N46"/>
  <c r="M46"/>
  <c r="G46"/>
  <c r="Q46" s="1"/>
  <c r="F46"/>
  <c r="P45"/>
  <c r="N45"/>
  <c r="M45"/>
  <c r="G45"/>
  <c r="F45"/>
  <c r="P44"/>
  <c r="N44"/>
  <c r="M44"/>
  <c r="G44"/>
  <c r="F44"/>
  <c r="P43"/>
  <c r="N43"/>
  <c r="M43"/>
  <c r="G43"/>
  <c r="Q43" s="1"/>
  <c r="F43"/>
  <c r="L42"/>
  <c r="K42"/>
  <c r="J42"/>
  <c r="E42"/>
  <c r="D42"/>
  <c r="C42"/>
  <c r="P41"/>
  <c r="N41"/>
  <c r="M41"/>
  <c r="G41"/>
  <c r="F41"/>
  <c r="P40"/>
  <c r="N40"/>
  <c r="M40"/>
  <c r="G40"/>
  <c r="Q40" s="1"/>
  <c r="F40"/>
  <c r="L39"/>
  <c r="K39"/>
  <c r="J39"/>
  <c r="E39"/>
  <c r="D39"/>
  <c r="C39"/>
  <c r="P38"/>
  <c r="N38"/>
  <c r="M38"/>
  <c r="G38"/>
  <c r="F38"/>
  <c r="N37"/>
  <c r="M37"/>
  <c r="G37"/>
  <c r="F37"/>
  <c r="P36"/>
  <c r="N36"/>
  <c r="M36"/>
  <c r="G36"/>
  <c r="Q36" s="1"/>
  <c r="F36"/>
  <c r="P35"/>
  <c r="N35"/>
  <c r="M35"/>
  <c r="G35"/>
  <c r="Q35" s="1"/>
  <c r="F35"/>
  <c r="L34"/>
  <c r="K34"/>
  <c r="J34"/>
  <c r="E34"/>
  <c r="D34"/>
  <c r="C34"/>
  <c r="N33"/>
  <c r="M33"/>
  <c r="G33"/>
  <c r="F33"/>
  <c r="L32"/>
  <c r="K32"/>
  <c r="J32"/>
  <c r="E32"/>
  <c r="D32"/>
  <c r="C32"/>
  <c r="P31"/>
  <c r="N31"/>
  <c r="M31"/>
  <c r="G31"/>
  <c r="F31"/>
  <c r="P30"/>
  <c r="N30"/>
  <c r="M30"/>
  <c r="G30"/>
  <c r="F30"/>
  <c r="P29"/>
  <c r="N29"/>
  <c r="M29"/>
  <c r="G29"/>
  <c r="Q29" s="1"/>
  <c r="F29"/>
  <c r="N28"/>
  <c r="M28"/>
  <c r="G28"/>
  <c r="Q28" s="1"/>
  <c r="F28"/>
  <c r="L27"/>
  <c r="K27"/>
  <c r="J27"/>
  <c r="E27"/>
  <c r="D27"/>
  <c r="C27"/>
  <c r="P26"/>
  <c r="N26"/>
  <c r="M26"/>
  <c r="G26"/>
  <c r="F26"/>
  <c r="P25"/>
  <c r="N25"/>
  <c r="M25"/>
  <c r="G25"/>
  <c r="Q25" s="1"/>
  <c r="F25"/>
  <c r="P24"/>
  <c r="N24"/>
  <c r="M24"/>
  <c r="G24"/>
  <c r="Q24" s="1"/>
  <c r="F24"/>
  <c r="P23"/>
  <c r="N23"/>
  <c r="M23"/>
  <c r="G23"/>
  <c r="F23"/>
  <c r="P22"/>
  <c r="N22"/>
  <c r="M22"/>
  <c r="G22"/>
  <c r="F22"/>
  <c r="N21"/>
  <c r="M21"/>
  <c r="G21"/>
  <c r="F21"/>
  <c r="L20"/>
  <c r="M20" s="1"/>
  <c r="K20"/>
  <c r="J20"/>
  <c r="E20"/>
  <c r="D20"/>
  <c r="C20"/>
  <c r="P19"/>
  <c r="N19"/>
  <c r="M19"/>
  <c r="G19"/>
  <c r="F19"/>
  <c r="P18"/>
  <c r="N18"/>
  <c r="M18"/>
  <c r="G18"/>
  <c r="F18"/>
  <c r="L17"/>
  <c r="K17"/>
  <c r="J17"/>
  <c r="E17"/>
  <c r="D17"/>
  <c r="C17"/>
  <c r="P16"/>
  <c r="N16"/>
  <c r="M16"/>
  <c r="G16"/>
  <c r="F16"/>
  <c r="N15"/>
  <c r="M15"/>
  <c r="G15"/>
  <c r="F15"/>
  <c r="P14"/>
  <c r="N14"/>
  <c r="M14"/>
  <c r="G14"/>
  <c r="F14"/>
  <c r="Q13"/>
  <c r="G13"/>
  <c r="F13"/>
  <c r="P12"/>
  <c r="N12"/>
  <c r="M12"/>
  <c r="G12"/>
  <c r="F12"/>
  <c r="P11"/>
  <c r="N11"/>
  <c r="M11"/>
  <c r="G11"/>
  <c r="Q11" s="1"/>
  <c r="F11"/>
  <c r="P10"/>
  <c r="N10"/>
  <c r="M10"/>
  <c r="G10"/>
  <c r="Q10" s="1"/>
  <c r="F10"/>
  <c r="L9"/>
  <c r="K9"/>
  <c r="J9"/>
  <c r="E9"/>
  <c r="D9"/>
  <c r="C9"/>
  <c r="C8" s="1"/>
  <c r="L8"/>
  <c r="O45" s="1"/>
  <c r="O38" l="1"/>
  <c r="E8"/>
  <c r="H48" s="1"/>
  <c r="G47"/>
  <c r="N42"/>
  <c r="H52"/>
  <c r="H47"/>
  <c r="O47"/>
  <c r="O29"/>
  <c r="J8"/>
  <c r="D8"/>
  <c r="H28"/>
  <c r="Q12"/>
  <c r="Q14"/>
  <c r="Q18"/>
  <c r="Q21"/>
  <c r="Q22"/>
  <c r="Q26"/>
  <c r="Q30"/>
  <c r="Q33"/>
  <c r="Q37"/>
  <c r="Q38"/>
  <c r="Q41"/>
  <c r="Q44"/>
  <c r="Q48"/>
  <c r="N51"/>
  <c r="Q16"/>
  <c r="Q19"/>
  <c r="Q23"/>
  <c r="Q31"/>
  <c r="Q45"/>
  <c r="N49"/>
  <c r="Q49" s="1"/>
  <c r="P51"/>
  <c r="N47"/>
  <c r="P42"/>
  <c r="M42"/>
  <c r="K8"/>
  <c r="N8" s="1"/>
  <c r="P20"/>
  <c r="N20"/>
  <c r="N17"/>
  <c r="P17"/>
  <c r="M17"/>
  <c r="O27"/>
  <c r="O32"/>
  <c r="O34"/>
  <c r="O9"/>
  <c r="O39"/>
  <c r="F42"/>
  <c r="F20"/>
  <c r="F17"/>
  <c r="Q15"/>
  <c r="H27"/>
  <c r="H32"/>
  <c r="H34"/>
  <c r="H9"/>
  <c r="H39"/>
  <c r="G8"/>
  <c r="M8"/>
  <c r="P8"/>
  <c r="G9"/>
  <c r="N9"/>
  <c r="P9"/>
  <c r="H10"/>
  <c r="H11"/>
  <c r="H12"/>
  <c r="H13"/>
  <c r="H15"/>
  <c r="O16"/>
  <c r="H17"/>
  <c r="O17"/>
  <c r="O18"/>
  <c r="O19"/>
  <c r="H20"/>
  <c r="O20"/>
  <c r="O21"/>
  <c r="H23"/>
  <c r="H24"/>
  <c r="H25"/>
  <c r="H26"/>
  <c r="G27"/>
  <c r="N27"/>
  <c r="P27"/>
  <c r="O28"/>
  <c r="H30"/>
  <c r="H31"/>
  <c r="G32"/>
  <c r="N32"/>
  <c r="O33"/>
  <c r="G34"/>
  <c r="N34"/>
  <c r="P34"/>
  <c r="H36"/>
  <c r="H37"/>
  <c r="G39"/>
  <c r="N39"/>
  <c r="P39"/>
  <c r="H40"/>
  <c r="H41"/>
  <c r="G42"/>
  <c r="H43"/>
  <c r="H44"/>
  <c r="H45"/>
  <c r="O46"/>
  <c r="F47"/>
  <c r="P47"/>
  <c r="O48"/>
  <c r="F49"/>
  <c r="H49"/>
  <c r="M49"/>
  <c r="P49"/>
  <c r="H50"/>
  <c r="F51"/>
  <c r="H51"/>
  <c r="M51"/>
  <c r="O51"/>
  <c r="O52"/>
  <c r="F8"/>
  <c r="F9"/>
  <c r="M9"/>
  <c r="O10"/>
  <c r="O12"/>
  <c r="O13"/>
  <c r="O14"/>
  <c r="O15"/>
  <c r="H16"/>
  <c r="G17"/>
  <c r="H18"/>
  <c r="G20"/>
  <c r="H21"/>
  <c r="O22"/>
  <c r="O23"/>
  <c r="O24"/>
  <c r="O25"/>
  <c r="O26"/>
  <c r="F27"/>
  <c r="M27"/>
  <c r="H29"/>
  <c r="O31"/>
  <c r="F32"/>
  <c r="M32"/>
  <c r="H33"/>
  <c r="F34"/>
  <c r="M34"/>
  <c r="O35"/>
  <c r="O36"/>
  <c r="O37"/>
  <c r="H38"/>
  <c r="F39"/>
  <c r="M39"/>
  <c r="O40"/>
  <c r="O41"/>
  <c r="H42"/>
  <c r="O42"/>
  <c r="O43"/>
  <c r="O44"/>
  <c r="H46"/>
  <c r="G51"/>
  <c r="Q51" s="1"/>
  <c r="Q42" l="1"/>
  <c r="Q17"/>
  <c r="Q47"/>
  <c r="Q32"/>
  <c r="Q20"/>
  <c r="Q27"/>
  <c r="Q8"/>
  <c r="Q39"/>
  <c r="Q34"/>
  <c r="Q9"/>
</calcChain>
</file>

<file path=xl/sharedStrings.xml><?xml version="1.0" encoding="utf-8"?>
<sst xmlns="http://schemas.openxmlformats.org/spreadsheetml/2006/main" count="207" uniqueCount="128">
  <si>
    <t>Анализ исполнения расходов бюджета городского округа город Первомайск Нижегородской области</t>
  </si>
  <si>
    <t>Раздел, подраздел</t>
  </si>
  <si>
    <t>Код</t>
  </si>
  <si>
    <t>% исполнения</t>
  </si>
  <si>
    <t>Доля</t>
  </si>
  <si>
    <t>Сравнение с прошлым годом</t>
  </si>
  <si>
    <t>% исполнения прошлый год</t>
  </si>
  <si>
    <t>Доля в прошлом году</t>
  </si>
  <si>
    <t>Темп роста к прошлому году</t>
  </si>
  <si>
    <t>Исполнено прошлый год,  рублей</t>
  </si>
  <si>
    <t>Исполнено, рублей</t>
  </si>
  <si>
    <t>Расходы бюджета - Итого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</si>
  <si>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</si>
  <si>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</si>
  <si>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</si>
  <si>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</si>
  <si>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</si>
  <si>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</si>
  <si>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</si>
  <si>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 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</si>
  <si>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</si>
  <si>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</si>
  <si>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</si>
  <si>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</si>
  <si>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</si>
  <si>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фонда</t>
  </si>
  <si>
    <t>0113</t>
  </si>
  <si>
    <t>Другие общегосударственные вопросы</t>
  </si>
  <si>
    <t>0300</t>
  </si>
  <si>
    <t>0309</t>
  </si>
  <si>
    <t>0310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</si>
  <si>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</si>
  <si>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Обеспечение пожарной безопасности </t>
  </si>
  <si>
    <t>НАЦИОНАЛЬНАЯ ЭКОНОМИКА</t>
  </si>
  <si>
    <t>0400</t>
  </si>
  <si>
    <t>0401</t>
  </si>
  <si>
    <t>0405</t>
  </si>
  <si>
    <t>0408</t>
  </si>
  <si>
    <t>0409</t>
  </si>
  <si>
    <t>0410</t>
  </si>
  <si>
    <t>0412</t>
  </si>
  <si>
    <t>Общеэкономические вопросы</t>
  </si>
  <si>
    <t>Сельское хозяйство и рыболовство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</si>
  <si>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</si>
  <si>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</si>
  <si>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</si>
  <si>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</si>
  <si>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</si>
  <si>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0500</t>
  </si>
  <si>
    <t>0501</t>
  </si>
  <si>
    <t>0502</t>
  </si>
  <si>
    <t>0503</t>
  </si>
  <si>
    <t>0505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</si>
  <si>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</si>
  <si>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</si>
  <si>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</si>
  <si>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</si>
  <si>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</si>
  <si>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0600</t>
  </si>
  <si>
    <t>0603</t>
  </si>
  <si>
    <t>Охрана объектов растительного и животного мира и среды их обитания</t>
  </si>
  <si>
    <t>0700</t>
  </si>
  <si>
    <t>ОБРАЗОВАНИЕ</t>
  </si>
  <si>
    <t>0701</t>
  </si>
  <si>
    <t>0702</t>
  </si>
  <si>
    <t>0707</t>
  </si>
  <si>
    <t>0709</t>
  </si>
  <si>
    <t xml:space="preserve">Дошкольное образование </t>
  </si>
  <si>
    <t>Общее образование</t>
  </si>
  <si>
    <t>Молодежная политика</t>
  </si>
  <si>
    <t>Другие вопросы в области образования</t>
  </si>
  <si>
    <t>0800</t>
  </si>
  <si>
    <t>КУЛЬТУРА, КИНЕМАТОГРАФИЯ</t>
  </si>
  <si>
    <t>0801</t>
  </si>
  <si>
    <t>0804</t>
  </si>
  <si>
    <t xml:space="preserve">Культура </t>
  </si>
  <si>
    <t>Другие вопросы в области культуры, кинематографии</t>
  </si>
  <si>
    <t>СОЦИАЛЬНАЯ ПОЛИТИКА</t>
  </si>
  <si>
    <t>1000</t>
  </si>
  <si>
    <t>1001</t>
  </si>
  <si>
    <t>1003</t>
  </si>
  <si>
    <t>1004</t>
  </si>
  <si>
    <t>1006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</si>
  <si>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</si>
  <si>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</si>
  <si>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</si>
  <si>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</si>
  <si>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1100</t>
  </si>
  <si>
    <t>ФИЗИЧЕСКАЯ КУЛЬТУРА И СПОРТ</t>
  </si>
  <si>
    <t>Массовый спорт</t>
  </si>
  <si>
    <t>1102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</si>
  <si>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</si>
  <si>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</si>
  <si>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</si>
  <si>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</si>
  <si>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НАЦИОНАЛЬНАЯ БЕЗОПАСНОСТЬ И ПРАВООХРАНИТЕЛЬНАЯ ДЕЯТЕЛЬНОСТЬ</t>
  </si>
  <si>
    <t>Первоначальные годовые назначения, рублей</t>
  </si>
  <si>
    <t>к первоначальным годовым назначениям</t>
  </si>
  <si>
    <t>к уточненным годовым назначениям</t>
  </si>
  <si>
    <t>Уточненные годовые назначения,  рублей</t>
  </si>
  <si>
    <t>Первоначальные годовые назначения прошлого года, рублей</t>
  </si>
  <si>
    <t>Уточненные годовые назначения прошлого года,                 рублей</t>
  </si>
  <si>
    <t>Изменение % исполнения к уточненным годовым назначениям</t>
  </si>
  <si>
    <t>6=5/3*100</t>
  </si>
  <si>
    <t>7=5/4*100</t>
  </si>
  <si>
    <t>12=11/9*100</t>
  </si>
  <si>
    <t>13=11/10*100</t>
  </si>
  <si>
    <t>15=5/11*100</t>
  </si>
  <si>
    <t>16=7-13</t>
  </si>
  <si>
    <t>Информация об исполнении за 1 месяц 2016 года в разрезе разделов, подразделов классификации расходов</t>
  </si>
  <si>
    <t>за 1 месяц 2016 года</t>
  </si>
  <si>
    <t>0203</t>
  </si>
  <si>
    <t>НАЦИОНАЛЬНАЯ ОБОРОНА</t>
  </si>
  <si>
    <t>Мобилизационная и вневойсковая подготовка</t>
  </si>
  <si>
    <t>0200</t>
  </si>
  <si>
    <t>0703</t>
  </si>
  <si>
    <t>к  уточненным годовым назначениям</t>
  </si>
  <si>
    <t>Резервные фонды</t>
  </si>
  <si>
    <t>Дошкольное образование</t>
  </si>
  <si>
    <t>Дополнительное образование детей</t>
  </si>
  <si>
    <t>Культура</t>
  </si>
  <si>
    <t>1200</t>
  </si>
  <si>
    <t>1202</t>
  </si>
  <si>
    <t>Защита населения и территории от чрезвычайных ситуаций природного и техногенного характера, пожарная безопасность</t>
  </si>
  <si>
    <t>Сведения о расходах бюджета Краснобаковского муниципального округа Нижегородской области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</si>
  <si>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</si>
  <si>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Информация за апрель 2026 года в разрезе разделов, подразделов классификации расходов</t>
  </si>
  <si>
    <t>на 01.05.2026 г.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</si>
</sst>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0" fontId="0" fillId="0" borderId="0" xfId="0" applyFont="1"/>
    <xf numFmtId="49" fontId="7" fillId="0" borderId="1" xfId="0" applyNumberFormat="1" applyFont="1" applyBorder="1" applyAlignment="1" applyProtection="1">
      <alignment horizontal="left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165" fontId="7" fillId="0" borderId="1" xfId="0" applyNumberFormat="1" applyFont="1" applyBorder="1" applyAlignment="1" applyProtection="1">
      <alignment horizontal="right" vertical="center" wrapText="1"/>
    </xf>
    <xf numFmtId="165" fontId="8" fillId="0" borderId="1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4"/>
  <sheetViews>
    <sheetView workbookViewId="0">
      <pane xSplit="1" ySplit="7" topLeftCell="G8" activePane="bottomRight" state="frozen"/>
      <selection pane="topRight" activeCell="B1" sqref="B1"/>
      <selection pane="bottomLeft" activeCell="A8" sqref="A8"/>
      <selection pane="bottomRight" activeCell="O42" sqref="O42"/>
    </sheetView>
  </sheetViews>
  <sheetFormatPr defaultRowHeight="15"/>
  <cols>
    <col min="1" max="1" width="35.85546875" customWidth="1"/>
    <col min="3" max="3" width="14" customWidth="1"/>
    <col min="4" max="4" width="15.28515625" customWidth="1"/>
    <col min="5" max="5" width="14.85546875" customWidth="1"/>
    <col min="6" max="6" width="12.85546875" customWidth="1"/>
    <col min="7" max="7" width="11.5703125" customWidth="1"/>
    <col min="8" max="8" width="9.85546875" customWidth="1"/>
    <col min="9" max="9" width="0.42578125" customWidth="1"/>
    <col min="10" max="10" width="15.140625" customWidth="1"/>
    <col min="11" max="11" width="16.140625" customWidth="1"/>
    <col min="12" max="12" width="16.85546875" customWidth="1"/>
    <col min="13" max="13" width="12" customWidth="1"/>
    <col min="14" max="14" width="11" customWidth="1"/>
    <col min="15" max="15" width="9.85546875" customWidth="1"/>
    <col min="16" max="16" width="11.140625" customWidth="1"/>
    <col min="17" max="17" width="11.5703125" customWidth="1"/>
  </cols>
  <sheetData>
    <row r="1" spans="1:21" ht="23.25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1"/>
      <c r="S1" s="1"/>
      <c r="T1" s="1"/>
      <c r="U1" s="1"/>
    </row>
    <row r="2" spans="1:21" ht="22.5" customHeight="1">
      <c r="A2" s="35" t="s">
        <v>109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1"/>
      <c r="S2" s="1"/>
      <c r="T2" s="1"/>
      <c r="U2" s="1"/>
    </row>
    <row r="3" spans="1:21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>
      <c r="A4" s="30" t="s">
        <v>1</v>
      </c>
      <c r="B4" s="30" t="s">
        <v>2</v>
      </c>
      <c r="C4" s="37" t="s">
        <v>110</v>
      </c>
      <c r="D4" s="38"/>
      <c r="E4" s="38"/>
      <c r="F4" s="38"/>
      <c r="G4" s="38"/>
      <c r="H4" s="39"/>
      <c r="I4" s="17"/>
      <c r="J4" s="37" t="s">
        <v>5</v>
      </c>
      <c r="K4" s="38"/>
      <c r="L4" s="38"/>
      <c r="M4" s="38"/>
      <c r="N4" s="38"/>
      <c r="O4" s="38"/>
      <c r="P4" s="38"/>
      <c r="Q4" s="39"/>
      <c r="R4" s="1"/>
      <c r="S4" s="1"/>
      <c r="T4" s="1"/>
      <c r="U4" s="1"/>
    </row>
    <row r="5" spans="1:21" ht="17.25" customHeight="1">
      <c r="A5" s="36"/>
      <c r="B5" s="36"/>
      <c r="C5" s="30" t="s">
        <v>96</v>
      </c>
      <c r="D5" s="30" t="s">
        <v>99</v>
      </c>
      <c r="E5" s="30" t="s">
        <v>10</v>
      </c>
      <c r="F5" s="40" t="s">
        <v>3</v>
      </c>
      <c r="G5" s="41"/>
      <c r="H5" s="30" t="s">
        <v>4</v>
      </c>
      <c r="I5" s="18"/>
      <c r="J5" s="30" t="s">
        <v>100</v>
      </c>
      <c r="K5" s="30" t="s">
        <v>101</v>
      </c>
      <c r="L5" s="30" t="s">
        <v>9</v>
      </c>
      <c r="M5" s="32" t="s">
        <v>6</v>
      </c>
      <c r="N5" s="33"/>
      <c r="O5" s="30" t="s">
        <v>7</v>
      </c>
      <c r="P5" s="30" t="s">
        <v>8</v>
      </c>
      <c r="Q5" s="30" t="s">
        <v>102</v>
      </c>
      <c r="R5" s="1"/>
      <c r="S5" s="1"/>
      <c r="T5" s="1"/>
      <c r="U5" s="1"/>
    </row>
    <row r="6" spans="1:21" ht="63.75">
      <c r="A6" s="31"/>
      <c r="B6" s="31"/>
      <c r="C6" s="31"/>
      <c r="D6" s="31"/>
      <c r="E6" s="31"/>
      <c r="F6" s="18" t="s">
        <v>97</v>
      </c>
      <c r="G6" s="18" t="s">
        <v>98</v>
      </c>
      <c r="H6" s="31"/>
      <c r="I6" s="18"/>
      <c r="J6" s="31"/>
      <c r="K6" s="31"/>
      <c r="L6" s="31"/>
      <c r="M6" s="18" t="s">
        <v>97</v>
      </c>
      <c r="N6" s="18" t="s">
        <v>98</v>
      </c>
      <c r="O6" s="31"/>
      <c r="P6" s="31"/>
      <c r="Q6" s="31"/>
      <c r="R6" s="1"/>
      <c r="S6" s="1"/>
      <c r="T6" s="1"/>
      <c r="U6" s="1"/>
    </row>
    <row r="7" spans="1:21" ht="15.7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  <c r="H7" s="16">
        <v>8</v>
      </c>
      <c r="I7" s="16"/>
      <c r="J7" s="16">
        <v>9</v>
      </c>
      <c r="K7" s="16">
        <v>10</v>
      </c>
      <c r="L7" s="16">
        <v>11</v>
      </c>
      <c r="M7" s="16" t="s">
        <v>105</v>
      </c>
      <c r="N7" s="16" t="s">
        <v>106</v>
      </c>
      <c r="O7" s="16">
        <v>14</v>
      </c>
      <c r="P7" s="16" t="s">
        <v>107</v>
      </c>
      <c r="Q7" s="16" t="s">
        <v>108</v>
      </c>
      <c r="R7" s="1"/>
      <c r="S7" s="1"/>
      <c r="T7" s="1"/>
      <c r="U7" s="1"/>
    </row>
    <row r="8" spans="1:21" ht="15.75">
      <c r="A8" s="2" t="s">
        <v>11</v>
      </c>
      <c r="B8" s="3"/>
      <c r="C8" s="12">
        <f>C9+C17+C20+C27+C32+C34+C39+C42+C47+C49+C51</f>
        <v>431486500</v>
      </c>
      <c r="D8" s="12">
        <f>D9+D17+D20+D27+D32+D34+D39+D42+D47+D49+D51</f>
        <v>446479969.06</v>
      </c>
      <c r="E8" s="12">
        <f>E9+E17+E20+E27+E32+E34+E39+E42+E47+E49+E51</f>
        <v>30970457.98</v>
      </c>
      <c r="F8" s="13">
        <f>E8/C8*100</f>
        <v>7.1776192256304663</v>
      </c>
      <c r="G8" s="13">
        <f>E8/D8*100</f>
        <v>6.9365839737903334</v>
      </c>
      <c r="H8" s="12">
        <v>100</v>
      </c>
      <c r="I8" s="2"/>
      <c r="J8" s="12">
        <f>J9+J17+J20+J27+J32+J34+J39+J42+J47+J49+J51</f>
        <v>436870000</v>
      </c>
      <c r="K8" s="12">
        <f>K9+K17+K20+K27+K32+K34+K39+K42+K47+K49+K51</f>
        <v>462562935</v>
      </c>
      <c r="L8" s="12">
        <f>L9+L17+L20+L27+L32+L34+L39+L42+L47+L49+L51</f>
        <v>36105946.259999998</v>
      </c>
      <c r="M8" s="13">
        <f>L8/J8*100</f>
        <v>8.2646888685421285</v>
      </c>
      <c r="N8" s="13">
        <f>L8/K8*100</f>
        <v>7.8056289270129255</v>
      </c>
      <c r="O8" s="12">
        <v>100</v>
      </c>
      <c r="P8" s="13">
        <f>E8/L8*100</f>
        <v>85.776613516734358</v>
      </c>
      <c r="Q8" s="13">
        <f>G8-N8</f>
        <v>-0.86904495322259212</v>
      </c>
      <c r="R8" s="1"/>
      <c r="S8" s="1"/>
      <c r="T8" s="1"/>
      <c r="U8" s="1"/>
    </row>
    <row r="9" spans="1:21" ht="31.5">
      <c r="A9" s="4" t="s">
        <v>12</v>
      </c>
      <c r="B9" s="5" t="s">
        <v>13</v>
      </c>
      <c r="C9" s="11">
        <f>SUM(C10:C16)</f>
        <v>61850963.740000002</v>
      </c>
      <c r="D9" s="11">
        <f>SUM(D10:D16)</f>
        <v>61850932.799999997</v>
      </c>
      <c r="E9" s="11">
        <f>SUM(E10:E16)</f>
        <v>3331003.5599999996</v>
      </c>
      <c r="F9" s="10">
        <f>E9/C9*100</f>
        <v>5.3855321866970147</v>
      </c>
      <c r="G9" s="10">
        <f>E9/D9*100</f>
        <v>5.3855348807285885</v>
      </c>
      <c r="H9" s="11">
        <f>E9/E8*100</f>
        <v>10.755422351684576</v>
      </c>
      <c r="I9" s="6"/>
      <c r="J9" s="11">
        <f>SUM(J10:J16)</f>
        <v>64214600</v>
      </c>
      <c r="K9" s="11">
        <f>SUM(K10:K16)</f>
        <v>64214600</v>
      </c>
      <c r="L9" s="11">
        <f>SUM(L10:L16)</f>
        <v>4741003.46</v>
      </c>
      <c r="M9" s="10">
        <f>L9/J9*100</f>
        <v>7.3830615778966155</v>
      </c>
      <c r="N9" s="10">
        <f>L9/K9*100</f>
        <v>7.3830615778966155</v>
      </c>
      <c r="O9" s="11">
        <f>L9/L8*100</f>
        <v>13.130810714279285</v>
      </c>
      <c r="P9" s="10">
        <f>E9/L9*100</f>
        <v>70.25946275095103</v>
      </c>
      <c r="Q9" s="10">
        <f>G9-N9</f>
        <v>-1.997526697168027</v>
      </c>
      <c r="R9" s="1"/>
      <c r="S9" s="1"/>
      <c r="T9" s="1"/>
      <c r="U9" s="1"/>
    </row>
    <row r="10" spans="1:21" ht="63">
      <c r="A10" s="7" t="s">
        <v>14</v>
      </c>
      <c r="B10" s="8" t="s">
        <v>15</v>
      </c>
      <c r="C10" s="15">
        <v>1710600</v>
      </c>
      <c r="D10" s="15">
        <v>1710600</v>
      </c>
      <c r="E10" s="15">
        <v>124644.37</v>
      </c>
      <c r="F10" s="14">
        <f t="shared" ref="F10:F52" si="0">E10/C10*100</f>
        <v>7.286587746989361</v>
      </c>
      <c r="G10" s="14">
        <f>E10/D10*100</f>
        <v>7.286587746989361</v>
      </c>
      <c r="H10" s="15">
        <f>E10/E8*100</f>
        <v>0.40246214660594437</v>
      </c>
      <c r="I10" s="9"/>
      <c r="J10" s="15">
        <v>1626700</v>
      </c>
      <c r="K10" s="15">
        <v>1626700</v>
      </c>
      <c r="L10" s="15">
        <v>116488.64</v>
      </c>
      <c r="M10" s="14">
        <f>L10/J10*100</f>
        <v>7.1610401426200285</v>
      </c>
      <c r="N10" s="14">
        <f>L10/K10*100</f>
        <v>7.1610401426200285</v>
      </c>
      <c r="O10" s="15">
        <f>L10/L8*100</f>
        <v>0.32263007085082834</v>
      </c>
      <c r="P10" s="14">
        <f t="shared" ref="P10:P52" si="1">E10/L10*100</f>
        <v>107.00130931222134</v>
      </c>
      <c r="Q10" s="14">
        <f t="shared" ref="Q10:Q52" si="2">G10-N10</f>
        <v>0.12554760436933243</v>
      </c>
      <c r="R10" s="1"/>
      <c r="S10" s="1"/>
      <c r="T10" s="1"/>
      <c r="U10" s="1"/>
    </row>
    <row r="11" spans="1:21" ht="94.5">
      <c r="A11" s="7" t="s">
        <v>17</v>
      </c>
      <c r="B11" s="8" t="s">
        <v>16</v>
      </c>
      <c r="C11" s="15">
        <v>2010600</v>
      </c>
      <c r="D11" s="15">
        <v>2010600</v>
      </c>
      <c r="E11" s="15">
        <v>113412.01</v>
      </c>
      <c r="F11" s="14">
        <f t="shared" si="0"/>
        <v>5.6407047647468413</v>
      </c>
      <c r="G11" s="14">
        <f t="shared" ref="G11:G16" si="3">E11/D11*100</f>
        <v>5.6407047647468413</v>
      </c>
      <c r="H11" s="15">
        <f>E11/E8*100</f>
        <v>0.36619416501118207</v>
      </c>
      <c r="I11" s="9"/>
      <c r="J11" s="15">
        <v>1942800</v>
      </c>
      <c r="K11" s="15">
        <v>1942800</v>
      </c>
      <c r="L11" s="15">
        <v>110416.31</v>
      </c>
      <c r="M11" s="14">
        <f t="shared" ref="M11:M52" si="4">L11/J11*100</f>
        <v>5.683359584105415</v>
      </c>
      <c r="N11" s="14">
        <f t="shared" ref="N11:N16" si="5">L11/K11*100</f>
        <v>5.683359584105415</v>
      </c>
      <c r="O11" s="15">
        <v>0.3</v>
      </c>
      <c r="P11" s="14">
        <f t="shared" si="1"/>
        <v>102.71309555626338</v>
      </c>
      <c r="Q11" s="14">
        <f t="shared" si="2"/>
        <v>-4.2654819358573626E-2</v>
      </c>
      <c r="R11" s="1"/>
      <c r="S11" s="1"/>
      <c r="T11" s="1"/>
      <c r="U11" s="1"/>
    </row>
    <row r="12" spans="1:21" ht="110.25">
      <c r="A12" s="7" t="s">
        <v>19</v>
      </c>
      <c r="B12" s="8" t="s">
        <v>18</v>
      </c>
      <c r="C12" s="15">
        <v>21996300</v>
      </c>
      <c r="D12" s="15">
        <v>21996300</v>
      </c>
      <c r="E12" s="15">
        <v>1350447.21</v>
      </c>
      <c r="F12" s="14">
        <f t="shared" si="0"/>
        <v>6.1394289494142198</v>
      </c>
      <c r="G12" s="14">
        <f t="shared" si="3"/>
        <v>6.1394289494142198</v>
      </c>
      <c r="H12" s="15">
        <f>E12/E8*100</f>
        <v>4.3604366808914721</v>
      </c>
      <c r="I12" s="9"/>
      <c r="J12" s="15">
        <v>23967900</v>
      </c>
      <c r="K12" s="15">
        <v>22890100</v>
      </c>
      <c r="L12" s="15">
        <v>1349370.02</v>
      </c>
      <c r="M12" s="14">
        <f t="shared" si="4"/>
        <v>5.6299050813796789</v>
      </c>
      <c r="N12" s="14">
        <f t="shared" si="5"/>
        <v>5.8949939930362909</v>
      </c>
      <c r="O12" s="15">
        <f>L12/L8*100</f>
        <v>3.7372515050101334</v>
      </c>
      <c r="P12" s="14">
        <f t="shared" si="1"/>
        <v>100.07982910425117</v>
      </c>
      <c r="Q12" s="14">
        <f t="shared" si="2"/>
        <v>0.24443495637792889</v>
      </c>
      <c r="R12" s="1"/>
      <c r="S12" s="1"/>
      <c r="T12" s="1"/>
      <c r="U12" s="1"/>
    </row>
    <row r="13" spans="1:21" ht="15.75">
      <c r="A13" s="7" t="s">
        <v>21</v>
      </c>
      <c r="B13" s="8" t="s">
        <v>20</v>
      </c>
      <c r="C13" s="15">
        <v>5000</v>
      </c>
      <c r="D13" s="15">
        <v>4969.0600000000004</v>
      </c>
      <c r="E13" s="15">
        <v>0</v>
      </c>
      <c r="F13" s="14">
        <f t="shared" si="0"/>
        <v>0</v>
      </c>
      <c r="G13" s="14">
        <f t="shared" si="3"/>
        <v>0</v>
      </c>
      <c r="H13" s="15">
        <f>E13/E8*100</f>
        <v>0</v>
      </c>
      <c r="I13" s="9"/>
      <c r="J13" s="15">
        <v>0</v>
      </c>
      <c r="K13" s="15">
        <v>0</v>
      </c>
      <c r="L13" s="15">
        <v>0</v>
      </c>
      <c r="M13" s="14">
        <v>0</v>
      </c>
      <c r="N13" s="14">
        <v>0</v>
      </c>
      <c r="O13" s="15">
        <f>L13/L8*100</f>
        <v>0</v>
      </c>
      <c r="P13" s="14">
        <v>0</v>
      </c>
      <c r="Q13" s="14">
        <f t="shared" si="2"/>
        <v>0</v>
      </c>
      <c r="R13" s="1"/>
      <c r="S13" s="1"/>
      <c r="T13" s="1"/>
      <c r="U13" s="1"/>
    </row>
    <row r="14" spans="1:21" ht="78.75">
      <c r="A14" s="7" t="s">
        <v>23</v>
      </c>
      <c r="B14" s="8" t="s">
        <v>22</v>
      </c>
      <c r="C14" s="15">
        <v>9588063.7400000002</v>
      </c>
      <c r="D14" s="15">
        <v>9588063.7400000002</v>
      </c>
      <c r="E14" s="15">
        <v>676260.51</v>
      </c>
      <c r="F14" s="14">
        <f t="shared" si="0"/>
        <v>7.0531499199232472</v>
      </c>
      <c r="G14" s="14">
        <f t="shared" si="3"/>
        <v>7.0531499199232472</v>
      </c>
      <c r="H14" s="15">
        <v>2.19</v>
      </c>
      <c r="I14" s="9"/>
      <c r="J14" s="15">
        <v>9706600</v>
      </c>
      <c r="K14" s="15">
        <v>9706600</v>
      </c>
      <c r="L14" s="15">
        <v>638236.36</v>
      </c>
      <c r="M14" s="14">
        <f t="shared" si="4"/>
        <v>6.5752823851812163</v>
      </c>
      <c r="N14" s="14">
        <f t="shared" si="5"/>
        <v>6.5752823851812163</v>
      </c>
      <c r="O14" s="15">
        <f>L14/L8*100</f>
        <v>1.7676765910081427</v>
      </c>
      <c r="P14" s="14">
        <f t="shared" si="1"/>
        <v>105.95769097204051</v>
      </c>
      <c r="Q14" s="14">
        <f t="shared" si="2"/>
        <v>0.47786753474203092</v>
      </c>
      <c r="R14" s="1"/>
      <c r="S14" s="1"/>
      <c r="T14" s="1"/>
      <c r="U14" s="1"/>
    </row>
    <row r="15" spans="1:21" ht="15.75">
      <c r="A15" s="7" t="s">
        <v>25</v>
      </c>
      <c r="B15" s="8" t="s">
        <v>24</v>
      </c>
      <c r="C15" s="15">
        <v>650000</v>
      </c>
      <c r="D15" s="15">
        <v>650000</v>
      </c>
      <c r="E15" s="15">
        <v>0</v>
      </c>
      <c r="F15" s="14">
        <f t="shared" si="0"/>
        <v>0</v>
      </c>
      <c r="G15" s="14">
        <f t="shared" si="3"/>
        <v>0</v>
      </c>
      <c r="H15" s="15">
        <f>E15/E8*100</f>
        <v>0</v>
      </c>
      <c r="I15" s="9"/>
      <c r="J15" s="15">
        <v>1000000</v>
      </c>
      <c r="K15" s="15">
        <v>1000000</v>
      </c>
      <c r="L15" s="15">
        <v>0</v>
      </c>
      <c r="M15" s="14">
        <f t="shared" si="4"/>
        <v>0</v>
      </c>
      <c r="N15" s="14">
        <f t="shared" si="5"/>
        <v>0</v>
      </c>
      <c r="O15" s="15">
        <f>L15/L8*100</f>
        <v>0</v>
      </c>
      <c r="P15" s="14">
        <v>0</v>
      </c>
      <c r="Q15" s="14">
        <f t="shared" si="2"/>
        <v>0</v>
      </c>
      <c r="R15" s="1"/>
      <c r="S15" s="1"/>
      <c r="T15" s="1"/>
      <c r="U15" s="1"/>
    </row>
    <row r="16" spans="1:21" ht="31.5">
      <c r="A16" s="7" t="s">
        <v>27</v>
      </c>
      <c r="B16" s="8" t="s">
        <v>26</v>
      </c>
      <c r="C16" s="15">
        <v>25890400</v>
      </c>
      <c r="D16" s="15">
        <v>25890400</v>
      </c>
      <c r="E16" s="15">
        <v>1066239.46</v>
      </c>
      <c r="F16" s="14">
        <f t="shared" si="0"/>
        <v>4.1182811389549796</v>
      </c>
      <c r="G16" s="14">
        <f t="shared" si="3"/>
        <v>4.1182811389549796</v>
      </c>
      <c r="H16" s="15">
        <f>E16/E8*100</f>
        <v>3.4427629733100895</v>
      </c>
      <c r="I16" s="9"/>
      <c r="J16" s="15">
        <v>25970600</v>
      </c>
      <c r="K16" s="15">
        <v>27048400</v>
      </c>
      <c r="L16" s="15">
        <v>2526492.13</v>
      </c>
      <c r="M16" s="14">
        <f t="shared" si="4"/>
        <v>9.7282778603497793</v>
      </c>
      <c r="N16" s="14">
        <f t="shared" si="5"/>
        <v>9.3406343073897151</v>
      </c>
      <c r="O16" s="15">
        <f>L16/L8*100</f>
        <v>6.9974405650710683</v>
      </c>
      <c r="P16" s="14">
        <f t="shared" si="1"/>
        <v>42.202366171629436</v>
      </c>
      <c r="Q16" s="14">
        <f t="shared" si="2"/>
        <v>-5.2223531684347355</v>
      </c>
      <c r="R16" s="1"/>
      <c r="S16" s="1"/>
      <c r="T16" s="1"/>
      <c r="U16" s="1"/>
    </row>
    <row r="17" spans="1:21" ht="63">
      <c r="A17" s="4" t="s">
        <v>95</v>
      </c>
      <c r="B17" s="5" t="s">
        <v>28</v>
      </c>
      <c r="C17" s="11">
        <f>SUM(C18:C19)</f>
        <v>8332900</v>
      </c>
      <c r="D17" s="11">
        <f>SUM(D18:D19)</f>
        <v>8332900</v>
      </c>
      <c r="E17" s="11">
        <f>SUM(E18:E19)</f>
        <v>224160.55</v>
      </c>
      <c r="F17" s="10">
        <f t="shared" si="0"/>
        <v>2.6900664834571395</v>
      </c>
      <c r="G17" s="10">
        <f>E17/D17*100</f>
        <v>2.6900664834571395</v>
      </c>
      <c r="H17" s="11">
        <f>E17/E8*100</f>
        <v>0.72378829575189896</v>
      </c>
      <c r="I17" s="6"/>
      <c r="J17" s="11">
        <f>SUM(J18:J19)</f>
        <v>8782600</v>
      </c>
      <c r="K17" s="11">
        <f>SUM(K18:K19)</f>
        <v>8782600</v>
      </c>
      <c r="L17" s="11">
        <f>SUM(L18:L19)</f>
        <v>237122.65</v>
      </c>
      <c r="M17" s="10">
        <f t="shared" si="4"/>
        <v>2.699914034568351</v>
      </c>
      <c r="N17" s="10">
        <f>L17/K17*100</f>
        <v>2.699914034568351</v>
      </c>
      <c r="O17" s="11">
        <f>L17/L8*100</f>
        <v>0.65674126996277216</v>
      </c>
      <c r="P17" s="10">
        <f t="shared" si="1"/>
        <v>94.533588419326449</v>
      </c>
      <c r="Q17" s="10">
        <f t="shared" si="2"/>
        <v>-9.8475511112114944E-3</v>
      </c>
      <c r="R17" s="1"/>
      <c r="S17" s="1"/>
      <c r="T17" s="1"/>
      <c r="U17" s="1"/>
    </row>
    <row r="18" spans="1:21" ht="63">
      <c r="A18" s="7" t="s">
        <v>31</v>
      </c>
      <c r="B18" s="8" t="s">
        <v>29</v>
      </c>
      <c r="C18" s="15">
        <v>1941100</v>
      </c>
      <c r="D18" s="15">
        <v>1941100</v>
      </c>
      <c r="E18" s="15">
        <v>58129.279999999999</v>
      </c>
      <c r="F18" s="14">
        <f t="shared" si="0"/>
        <v>2.9946566379887694</v>
      </c>
      <c r="G18" s="14">
        <f>E18/D18*100</f>
        <v>2.9946566379887694</v>
      </c>
      <c r="H18" s="15">
        <f>E18/E8*100</f>
        <v>0.18769267163417</v>
      </c>
      <c r="I18" s="9"/>
      <c r="J18" s="15">
        <v>2035200</v>
      </c>
      <c r="K18" s="15">
        <v>2035200</v>
      </c>
      <c r="L18" s="15">
        <v>42123.96</v>
      </c>
      <c r="M18" s="14">
        <f t="shared" si="4"/>
        <v>2.0697700471698113</v>
      </c>
      <c r="N18" s="14">
        <f>L18/K18*100</f>
        <v>2.0697700471698113</v>
      </c>
      <c r="O18" s="15">
        <f>L18/L8*100</f>
        <v>0.11666765273693176</v>
      </c>
      <c r="P18" s="14">
        <f t="shared" si="1"/>
        <v>137.99576298144808</v>
      </c>
      <c r="Q18" s="14">
        <f t="shared" si="2"/>
        <v>0.92488659081895808</v>
      </c>
      <c r="R18" s="1"/>
      <c r="S18" s="1"/>
      <c r="T18" s="1"/>
      <c r="U18" s="1"/>
    </row>
    <row r="19" spans="1:21" ht="31.5">
      <c r="A19" s="7" t="s">
        <v>32</v>
      </c>
      <c r="B19" s="8" t="s">
        <v>30</v>
      </c>
      <c r="C19" s="15">
        <v>6391800</v>
      </c>
      <c r="D19" s="15">
        <v>6391800</v>
      </c>
      <c r="E19" s="15">
        <v>166031.26999999999</v>
      </c>
      <c r="F19" s="14">
        <f t="shared" si="0"/>
        <v>2.5975667261178383</v>
      </c>
      <c r="G19" s="14">
        <f>E19/D19*100</f>
        <v>2.5975667261178383</v>
      </c>
      <c r="H19" s="15">
        <v>0.53</v>
      </c>
      <c r="I19" s="9"/>
      <c r="J19" s="15">
        <v>6747400</v>
      </c>
      <c r="K19" s="15">
        <v>6747400</v>
      </c>
      <c r="L19" s="15">
        <v>194998.69</v>
      </c>
      <c r="M19" s="14">
        <f t="shared" si="4"/>
        <v>2.8899826599875507</v>
      </c>
      <c r="N19" s="14">
        <f>L19/K19*100</f>
        <v>2.8899826599875507</v>
      </c>
      <c r="O19" s="15">
        <f>L19/L8*100</f>
        <v>0.54007361722584035</v>
      </c>
      <c r="P19" s="14">
        <f t="shared" si="1"/>
        <v>85.144813024128524</v>
      </c>
      <c r="Q19" s="14">
        <f t="shared" si="2"/>
        <v>-0.29241593386971232</v>
      </c>
      <c r="R19" s="1"/>
      <c r="S19" s="1"/>
      <c r="T19" s="1"/>
      <c r="U19" s="1"/>
    </row>
    <row r="20" spans="1:21" ht="31.5">
      <c r="A20" s="4" t="s">
        <v>33</v>
      </c>
      <c r="B20" s="5" t="s">
        <v>34</v>
      </c>
      <c r="C20" s="11">
        <f>SUM(C21:C26)</f>
        <v>26256600</v>
      </c>
      <c r="D20" s="11">
        <f>SUM(D21:D26)</f>
        <v>26250100</v>
      </c>
      <c r="E20" s="11">
        <f>SUM(E21:E26)</f>
        <v>1543583.17</v>
      </c>
      <c r="F20" s="10">
        <f t="shared" si="0"/>
        <v>5.8788387300716769</v>
      </c>
      <c r="G20" s="10">
        <f>E20/D20*100</f>
        <v>5.880294436973573</v>
      </c>
      <c r="H20" s="11">
        <f>E20/E8*100</f>
        <v>4.9840501906584977</v>
      </c>
      <c r="I20" s="6"/>
      <c r="J20" s="11">
        <f>SUM(J21:J26)</f>
        <v>25220500</v>
      </c>
      <c r="K20" s="11">
        <f>SUM(K21:K26)</f>
        <v>44635900</v>
      </c>
      <c r="L20" s="11">
        <f>SUM(L21:L26)</f>
        <v>5642952.3000000007</v>
      </c>
      <c r="M20" s="10">
        <f t="shared" si="4"/>
        <v>22.374466406296467</v>
      </c>
      <c r="N20" s="10">
        <f>L20/K20*100</f>
        <v>12.642183309847008</v>
      </c>
      <c r="O20" s="11">
        <f>L20/L8*100</f>
        <v>15.628872483676048</v>
      </c>
      <c r="P20" s="10">
        <f t="shared" si="1"/>
        <v>27.354177174242633</v>
      </c>
      <c r="Q20" s="10">
        <f t="shared" si="2"/>
        <v>-6.7618888728734348</v>
      </c>
      <c r="R20" s="1"/>
      <c r="S20" s="1"/>
      <c r="T20" s="1"/>
      <c r="U20" s="1"/>
    </row>
    <row r="21" spans="1:21" ht="15.75">
      <c r="A21" s="7" t="s">
        <v>41</v>
      </c>
      <c r="B21" s="8" t="s">
        <v>35</v>
      </c>
      <c r="C21" s="15">
        <v>318900</v>
      </c>
      <c r="D21" s="15">
        <v>318900</v>
      </c>
      <c r="E21" s="15">
        <v>0</v>
      </c>
      <c r="F21" s="14">
        <f t="shared" si="0"/>
        <v>0</v>
      </c>
      <c r="G21" s="14">
        <f>E21/D21*100</f>
        <v>0</v>
      </c>
      <c r="H21" s="15">
        <f>E21/E8*100</f>
        <v>0</v>
      </c>
      <c r="I21" s="9"/>
      <c r="J21" s="15">
        <v>300600</v>
      </c>
      <c r="K21" s="15">
        <v>300600</v>
      </c>
      <c r="L21" s="15">
        <v>0</v>
      </c>
      <c r="M21" s="14">
        <f t="shared" si="4"/>
        <v>0</v>
      </c>
      <c r="N21" s="14">
        <f>L21/K21*100</f>
        <v>0</v>
      </c>
      <c r="O21" s="15">
        <f>L21/L8*100</f>
        <v>0</v>
      </c>
      <c r="P21" s="14">
        <v>0</v>
      </c>
      <c r="Q21" s="14">
        <f t="shared" si="2"/>
        <v>0</v>
      </c>
      <c r="R21" s="1"/>
      <c r="S21" s="1"/>
      <c r="T21" s="1"/>
      <c r="U21" s="1"/>
    </row>
    <row r="22" spans="1:21" ht="31.5">
      <c r="A22" s="7" t="s">
        <v>42</v>
      </c>
      <c r="B22" s="8" t="s">
        <v>36</v>
      </c>
      <c r="C22" s="15">
        <v>11297000</v>
      </c>
      <c r="D22" s="15">
        <v>11290500</v>
      </c>
      <c r="E22" s="15">
        <v>642461.56000000006</v>
      </c>
      <c r="F22" s="14">
        <f t="shared" si="0"/>
        <v>5.6870103567318759</v>
      </c>
      <c r="G22" s="14">
        <f t="shared" ref="G22:G26" si="6">E22/D22*100</f>
        <v>5.6902843983880258</v>
      </c>
      <c r="H22" s="15">
        <v>2.08</v>
      </c>
      <c r="I22" s="9"/>
      <c r="J22" s="15">
        <v>8284200</v>
      </c>
      <c r="K22" s="15">
        <v>8284200</v>
      </c>
      <c r="L22" s="15">
        <v>951943.54</v>
      </c>
      <c r="M22" s="14">
        <f t="shared" si="4"/>
        <v>11.49107385142802</v>
      </c>
      <c r="N22" s="14">
        <f t="shared" ref="N22:N26" si="7">L22/K22*100</f>
        <v>11.49107385142802</v>
      </c>
      <c r="O22" s="15">
        <f>L22/L8*100</f>
        <v>2.63652843535806</v>
      </c>
      <c r="P22" s="14">
        <f t="shared" si="1"/>
        <v>67.489460561915266</v>
      </c>
      <c r="Q22" s="14">
        <f t="shared" si="2"/>
        <v>-5.8007894530399939</v>
      </c>
      <c r="R22" s="1"/>
      <c r="S22" s="1"/>
      <c r="T22" s="1"/>
      <c r="U22" s="1"/>
    </row>
    <row r="23" spans="1:21" ht="15.75">
      <c r="A23" s="7" t="s">
        <v>43</v>
      </c>
      <c r="B23" s="8" t="s">
        <v>37</v>
      </c>
      <c r="C23" s="15">
        <v>2800000</v>
      </c>
      <c r="D23" s="15">
        <v>2800000</v>
      </c>
      <c r="E23" s="15">
        <v>500000</v>
      </c>
      <c r="F23" s="14">
        <f t="shared" si="0"/>
        <v>17.857142857142858</v>
      </c>
      <c r="G23" s="14">
        <f t="shared" si="6"/>
        <v>17.857142857142858</v>
      </c>
      <c r="H23" s="15">
        <f>E23/E8*100</f>
        <v>1.6144417377453324</v>
      </c>
      <c r="I23" s="9"/>
      <c r="J23" s="15">
        <v>2800000</v>
      </c>
      <c r="K23" s="15">
        <v>2800000</v>
      </c>
      <c r="L23" s="15">
        <v>1109700</v>
      </c>
      <c r="M23" s="14">
        <f t="shared" si="4"/>
        <v>39.632142857142853</v>
      </c>
      <c r="N23" s="14">
        <f t="shared" si="7"/>
        <v>39.632142857142853</v>
      </c>
      <c r="O23" s="15">
        <f>L23/L8*100</f>
        <v>3.0734549705719307</v>
      </c>
      <c r="P23" s="14">
        <f t="shared" si="1"/>
        <v>45.057222672794452</v>
      </c>
      <c r="Q23" s="14">
        <f t="shared" si="2"/>
        <v>-21.774999999999995</v>
      </c>
      <c r="R23" s="1"/>
      <c r="S23" s="1"/>
      <c r="T23" s="1"/>
      <c r="U23" s="1"/>
    </row>
    <row r="24" spans="1:21" ht="31.5">
      <c r="A24" s="7" t="s">
        <v>44</v>
      </c>
      <c r="B24" s="8" t="s">
        <v>38</v>
      </c>
      <c r="C24" s="15">
        <v>10029800</v>
      </c>
      <c r="D24" s="15">
        <v>10029800</v>
      </c>
      <c r="E24" s="15">
        <v>366666.66</v>
      </c>
      <c r="F24" s="14">
        <f t="shared" si="0"/>
        <v>3.6557723982532049</v>
      </c>
      <c r="G24" s="14">
        <f t="shared" si="6"/>
        <v>3.6557723982532049</v>
      </c>
      <c r="H24" s="15">
        <f>E24/E8*100</f>
        <v>1.1839239194873539</v>
      </c>
      <c r="I24" s="9"/>
      <c r="J24" s="15">
        <v>9126300</v>
      </c>
      <c r="K24" s="15">
        <v>9126300</v>
      </c>
      <c r="L24" s="15">
        <v>518733.33</v>
      </c>
      <c r="M24" s="14">
        <f t="shared" si="4"/>
        <v>5.6839390552578815</v>
      </c>
      <c r="N24" s="14">
        <f t="shared" si="7"/>
        <v>5.6839390552578815</v>
      </c>
      <c r="O24" s="15">
        <f>L24/L8*100</f>
        <v>1.4366977845271962</v>
      </c>
      <c r="P24" s="14">
        <f t="shared" si="1"/>
        <v>70.685001096806317</v>
      </c>
      <c r="Q24" s="14">
        <f t="shared" si="2"/>
        <v>-2.0281666570046766</v>
      </c>
      <c r="R24" s="1"/>
      <c r="S24" s="1"/>
      <c r="T24" s="1"/>
      <c r="U24" s="1"/>
    </row>
    <row r="25" spans="1:21" ht="15.75">
      <c r="A25" s="7" t="s">
        <v>45</v>
      </c>
      <c r="B25" s="8" t="s">
        <v>39</v>
      </c>
      <c r="C25" s="15">
        <v>394000</v>
      </c>
      <c r="D25" s="15">
        <v>394000</v>
      </c>
      <c r="E25" s="15">
        <v>34454.949999999997</v>
      </c>
      <c r="F25" s="14">
        <f t="shared" si="0"/>
        <v>8.74491116751269</v>
      </c>
      <c r="G25" s="14">
        <f t="shared" si="6"/>
        <v>8.74491116751269</v>
      </c>
      <c r="H25" s="15">
        <f>E25/E8*100</f>
        <v>0.11125101870385708</v>
      </c>
      <c r="I25" s="9"/>
      <c r="J25" s="15">
        <v>394000</v>
      </c>
      <c r="K25" s="15">
        <v>394000</v>
      </c>
      <c r="L25" s="15">
        <v>33275.43</v>
      </c>
      <c r="M25" s="14">
        <f t="shared" si="4"/>
        <v>8.4455406091370566</v>
      </c>
      <c r="N25" s="14">
        <f t="shared" si="7"/>
        <v>8.4455406091370566</v>
      </c>
      <c r="O25" s="15">
        <f>L25/L8*100</f>
        <v>9.2160526026329945E-2</v>
      </c>
      <c r="P25" s="14">
        <f t="shared" si="1"/>
        <v>103.54471752881931</v>
      </c>
      <c r="Q25" s="14">
        <f t="shared" si="2"/>
        <v>0.29937055837563342</v>
      </c>
      <c r="R25" s="1"/>
      <c r="S25" s="1"/>
      <c r="T25" s="1"/>
      <c r="U25" s="1"/>
    </row>
    <row r="26" spans="1:21" ht="31.5">
      <c r="A26" s="7" t="s">
        <v>46</v>
      </c>
      <c r="B26" s="8" t="s">
        <v>40</v>
      </c>
      <c r="C26" s="15">
        <v>1416900</v>
      </c>
      <c r="D26" s="15">
        <v>1416900</v>
      </c>
      <c r="E26" s="15">
        <v>0</v>
      </c>
      <c r="F26" s="14">
        <f t="shared" si="0"/>
        <v>0</v>
      </c>
      <c r="G26" s="14">
        <f t="shared" si="6"/>
        <v>0</v>
      </c>
      <c r="H26" s="15">
        <f>E26/E8*100</f>
        <v>0</v>
      </c>
      <c r="I26" s="9"/>
      <c r="J26" s="15">
        <v>4315400</v>
      </c>
      <c r="K26" s="15">
        <v>23730800</v>
      </c>
      <c r="L26" s="15">
        <v>3029300</v>
      </c>
      <c r="M26" s="14">
        <f t="shared" si="4"/>
        <v>70.197432451221204</v>
      </c>
      <c r="N26" s="14">
        <f t="shared" si="7"/>
        <v>12.765267079070238</v>
      </c>
      <c r="O26" s="15">
        <f>L26/L8*100</f>
        <v>8.3900307671925294</v>
      </c>
      <c r="P26" s="14">
        <f t="shared" si="1"/>
        <v>0</v>
      </c>
      <c r="Q26" s="14">
        <f t="shared" si="2"/>
        <v>-12.765267079070238</v>
      </c>
      <c r="R26" s="1"/>
      <c r="S26" s="1"/>
      <c r="T26" s="1"/>
      <c r="U26" s="1"/>
    </row>
    <row r="27" spans="1:21" ht="47.25">
      <c r="A27" s="4" t="s">
        <v>47</v>
      </c>
      <c r="B27" s="5" t="s">
        <v>48</v>
      </c>
      <c r="C27" s="11">
        <f>SUM(C28:C31)</f>
        <v>16461600</v>
      </c>
      <c r="D27" s="11">
        <f>SUM(D28:D31)</f>
        <v>16461600</v>
      </c>
      <c r="E27" s="11">
        <f>SUM(E28:E31)</f>
        <v>1502017.8800000001</v>
      </c>
      <c r="F27" s="10">
        <f t="shared" si="0"/>
        <v>9.1243735724352444</v>
      </c>
      <c r="G27" s="10">
        <f>E27/D27*100</f>
        <v>9.1243735724352444</v>
      </c>
      <c r="H27" s="11">
        <f>E27/E8*100</f>
        <v>4.8498407126235215</v>
      </c>
      <c r="I27" s="6"/>
      <c r="J27" s="11">
        <f>SUM(J28:J31)</f>
        <v>30299800</v>
      </c>
      <c r="K27" s="11">
        <f>SUM(K28:K31)</f>
        <v>34298800</v>
      </c>
      <c r="L27" s="11">
        <f>SUM(L28:L31)</f>
        <v>1860225.9</v>
      </c>
      <c r="M27" s="10">
        <f t="shared" si="4"/>
        <v>6.1393999300325417</v>
      </c>
      <c r="N27" s="10">
        <f>L27/K27*100</f>
        <v>5.4235888719138865</v>
      </c>
      <c r="O27" s="11">
        <f>L27/L8*100</f>
        <v>5.1521316921164662</v>
      </c>
      <c r="P27" s="10">
        <f t="shared" si="1"/>
        <v>80.743842992402165</v>
      </c>
      <c r="Q27" s="10">
        <f t="shared" si="2"/>
        <v>3.7007847005213579</v>
      </c>
      <c r="R27" s="1"/>
      <c r="S27" s="1"/>
      <c r="T27" s="1"/>
      <c r="U27" s="1"/>
    </row>
    <row r="28" spans="1:21" ht="15.75">
      <c r="A28" s="7" t="s">
        <v>53</v>
      </c>
      <c r="B28" s="8" t="s">
        <v>49</v>
      </c>
      <c r="C28" s="15">
        <v>3166500</v>
      </c>
      <c r="D28" s="15">
        <v>3166500</v>
      </c>
      <c r="E28" s="15">
        <v>0</v>
      </c>
      <c r="F28" s="14">
        <f t="shared" si="0"/>
        <v>0</v>
      </c>
      <c r="G28" s="14">
        <f>E28/D28*100</f>
        <v>0</v>
      </c>
      <c r="H28" s="15">
        <f>E28/E8*100</f>
        <v>0</v>
      </c>
      <c r="I28" s="9"/>
      <c r="J28" s="15">
        <v>6346500</v>
      </c>
      <c r="K28" s="15">
        <v>6346500</v>
      </c>
      <c r="L28" s="15">
        <v>0</v>
      </c>
      <c r="M28" s="14">
        <f t="shared" si="4"/>
        <v>0</v>
      </c>
      <c r="N28" s="14">
        <f>L28/K28*100</f>
        <v>0</v>
      </c>
      <c r="O28" s="15">
        <f>L28/L8*100</f>
        <v>0</v>
      </c>
      <c r="P28" s="14">
        <v>0</v>
      </c>
      <c r="Q28" s="14">
        <f t="shared" si="2"/>
        <v>0</v>
      </c>
      <c r="R28" s="1"/>
      <c r="S28" s="1"/>
      <c r="T28" s="1"/>
      <c r="U28" s="1"/>
    </row>
    <row r="29" spans="1:21" ht="15.75">
      <c r="A29" s="7" t="s">
        <v>54</v>
      </c>
      <c r="B29" s="8" t="s">
        <v>50</v>
      </c>
      <c r="C29" s="15">
        <v>3182100</v>
      </c>
      <c r="D29" s="15">
        <v>3182100</v>
      </c>
      <c r="E29" s="15">
        <v>409584.56</v>
      </c>
      <c r="F29" s="14">
        <f t="shared" si="0"/>
        <v>12.871517551302599</v>
      </c>
      <c r="G29" s="14">
        <f t="shared" ref="G29:G31" si="8">E29/D29*100</f>
        <v>12.871517551302599</v>
      </c>
      <c r="H29" s="15">
        <f>E29/E8*100</f>
        <v>1.3225008176001147</v>
      </c>
      <c r="I29" s="9"/>
      <c r="J29" s="15">
        <v>10229600</v>
      </c>
      <c r="K29" s="15">
        <v>14228600</v>
      </c>
      <c r="L29" s="15">
        <v>773859.24</v>
      </c>
      <c r="M29" s="14">
        <f t="shared" si="4"/>
        <v>7.5649022444670369</v>
      </c>
      <c r="N29" s="14">
        <f t="shared" ref="N29:N31" si="9">L29/K29*100</f>
        <v>5.4387588378336593</v>
      </c>
      <c r="O29" s="15">
        <f>L29/L8*100</f>
        <v>2.1433013676678532</v>
      </c>
      <c r="P29" s="14">
        <f t="shared" si="1"/>
        <v>52.927527233505664</v>
      </c>
      <c r="Q29" s="14">
        <f t="shared" si="2"/>
        <v>7.4327587134689397</v>
      </c>
      <c r="R29" s="1"/>
      <c r="S29" s="1"/>
      <c r="T29" s="1"/>
      <c r="U29" s="1"/>
    </row>
    <row r="30" spans="1:21" ht="15.75">
      <c r="A30" s="7" t="s">
        <v>55</v>
      </c>
      <c r="B30" s="8" t="s">
        <v>51</v>
      </c>
      <c r="C30" s="15">
        <v>9508900</v>
      </c>
      <c r="D30" s="15">
        <v>9508900</v>
      </c>
      <c r="E30" s="15">
        <v>1076433.32</v>
      </c>
      <c r="F30" s="14">
        <f t="shared" si="0"/>
        <v>11.32027174541745</v>
      </c>
      <c r="G30" s="14">
        <f t="shared" si="8"/>
        <v>11.32027174541745</v>
      </c>
      <c r="H30" s="15">
        <f>E30/E8*100</f>
        <v>3.4756777594155555</v>
      </c>
      <c r="I30" s="9"/>
      <c r="J30" s="15">
        <v>13093300</v>
      </c>
      <c r="K30" s="15">
        <v>13093300</v>
      </c>
      <c r="L30" s="15">
        <v>1070366.6599999999</v>
      </c>
      <c r="M30" s="14">
        <f t="shared" si="4"/>
        <v>8.1749189280013432</v>
      </c>
      <c r="N30" s="14">
        <f t="shared" si="9"/>
        <v>8.1749189280013432</v>
      </c>
      <c r="O30" s="15">
        <v>2.97</v>
      </c>
      <c r="P30" s="14">
        <f t="shared" si="1"/>
        <v>100.56678334880125</v>
      </c>
      <c r="Q30" s="14">
        <f t="shared" si="2"/>
        <v>3.1453528174161072</v>
      </c>
      <c r="R30" s="1"/>
      <c r="S30" s="1"/>
      <c r="T30" s="1"/>
      <c r="U30" s="1"/>
    </row>
    <row r="31" spans="1:21" ht="36.75" customHeight="1">
      <c r="A31" s="7" t="s">
        <v>56</v>
      </c>
      <c r="B31" s="8" t="s">
        <v>52</v>
      </c>
      <c r="C31" s="15">
        <v>604100</v>
      </c>
      <c r="D31" s="15">
        <v>604100</v>
      </c>
      <c r="E31" s="15">
        <v>16000</v>
      </c>
      <c r="F31" s="14">
        <f t="shared" si="0"/>
        <v>2.6485681178612812</v>
      </c>
      <c r="G31" s="14">
        <f t="shared" si="8"/>
        <v>2.6485681178612812</v>
      </c>
      <c r="H31" s="15">
        <f>E31/E8*100</f>
        <v>5.1662135607850643E-2</v>
      </c>
      <c r="I31" s="9"/>
      <c r="J31" s="15">
        <v>630400</v>
      </c>
      <c r="K31" s="15">
        <v>630400</v>
      </c>
      <c r="L31" s="15">
        <v>16000</v>
      </c>
      <c r="M31" s="14">
        <f t="shared" si="4"/>
        <v>2.5380710659898478</v>
      </c>
      <c r="N31" s="14">
        <f t="shared" si="9"/>
        <v>2.5380710659898478</v>
      </c>
      <c r="O31" s="15">
        <f>L31/L8*100</f>
        <v>4.4314030394837244E-2</v>
      </c>
      <c r="P31" s="14">
        <f t="shared" si="1"/>
        <v>100</v>
      </c>
      <c r="Q31" s="14">
        <f t="shared" si="2"/>
        <v>0.11049705187143344</v>
      </c>
      <c r="R31" s="1"/>
      <c r="S31" s="1"/>
      <c r="T31" s="1"/>
      <c r="U31" s="1"/>
    </row>
    <row r="32" spans="1:21" ht="31.5">
      <c r="A32" s="4" t="s">
        <v>57</v>
      </c>
      <c r="B32" s="5" t="s">
        <v>58</v>
      </c>
      <c r="C32" s="11">
        <f>SUM(C33)</f>
        <v>351700</v>
      </c>
      <c r="D32" s="11">
        <f>SUM(D33)</f>
        <v>351700</v>
      </c>
      <c r="E32" s="11">
        <f>SUM(E33)</f>
        <v>0</v>
      </c>
      <c r="F32" s="10">
        <f t="shared" si="0"/>
        <v>0</v>
      </c>
      <c r="G32" s="10">
        <f>E32/D32*100</f>
        <v>0</v>
      </c>
      <c r="H32" s="11">
        <f>E32/E8*100</f>
        <v>0</v>
      </c>
      <c r="I32" s="6"/>
      <c r="J32" s="11">
        <f>SUM(J33)</f>
        <v>1070100</v>
      </c>
      <c r="K32" s="11">
        <f>SUM(K33)</f>
        <v>1070100</v>
      </c>
      <c r="L32" s="11">
        <f>SUM(L33)</f>
        <v>0</v>
      </c>
      <c r="M32" s="10">
        <f t="shared" si="4"/>
        <v>0</v>
      </c>
      <c r="N32" s="10">
        <f>L32/K32*100</f>
        <v>0</v>
      </c>
      <c r="O32" s="11">
        <f>L32/L8*100</f>
        <v>0</v>
      </c>
      <c r="P32" s="10">
        <v>0</v>
      </c>
      <c r="Q32" s="10">
        <f t="shared" si="2"/>
        <v>0</v>
      </c>
      <c r="R32" s="1"/>
      <c r="S32" s="1"/>
      <c r="T32" s="1"/>
      <c r="U32" s="1"/>
    </row>
    <row r="33" spans="1:21" ht="47.25">
      <c r="A33" s="7" t="s">
        <v>60</v>
      </c>
      <c r="B33" s="8" t="s">
        <v>59</v>
      </c>
      <c r="C33" s="15">
        <v>351700</v>
      </c>
      <c r="D33" s="15">
        <v>351700</v>
      </c>
      <c r="E33" s="15">
        <v>0</v>
      </c>
      <c r="F33" s="14">
        <f t="shared" si="0"/>
        <v>0</v>
      </c>
      <c r="G33" s="14">
        <f>E33/D33*100</f>
        <v>0</v>
      </c>
      <c r="H33" s="15">
        <f>E33/E8*100</f>
        <v>0</v>
      </c>
      <c r="I33" s="9"/>
      <c r="J33" s="15">
        <v>1070100</v>
      </c>
      <c r="K33" s="15">
        <v>1070100</v>
      </c>
      <c r="L33" s="15">
        <v>0</v>
      </c>
      <c r="M33" s="14">
        <f t="shared" si="4"/>
        <v>0</v>
      </c>
      <c r="N33" s="14">
        <f>L33/K33*100</f>
        <v>0</v>
      </c>
      <c r="O33" s="15">
        <f>L33/L8*100</f>
        <v>0</v>
      </c>
      <c r="P33" s="14">
        <v>0</v>
      </c>
      <c r="Q33" s="14">
        <f t="shared" si="2"/>
        <v>0</v>
      </c>
      <c r="R33" s="1"/>
      <c r="S33" s="1"/>
      <c r="T33" s="1"/>
      <c r="U33" s="1"/>
    </row>
    <row r="34" spans="1:21" ht="15.75">
      <c r="A34" s="4" t="s">
        <v>62</v>
      </c>
      <c r="B34" s="5" t="s">
        <v>61</v>
      </c>
      <c r="C34" s="11">
        <f>SUM(C35:C38)</f>
        <v>230277850</v>
      </c>
      <c r="D34" s="11">
        <f>SUM(D35:D38)</f>
        <v>230277850</v>
      </c>
      <c r="E34" s="11">
        <f>SUM(E35:E38)</f>
        <v>18246458.670000002</v>
      </c>
      <c r="F34" s="10">
        <f t="shared" si="0"/>
        <v>7.9236707612130308</v>
      </c>
      <c r="G34" s="10">
        <f>E34/D34*100</f>
        <v>7.9236707612130308</v>
      </c>
      <c r="H34" s="11">
        <f>E34/E8*100</f>
        <v>58.915688885786381</v>
      </c>
      <c r="I34" s="6"/>
      <c r="J34" s="11">
        <f>SUM(J35:J38)</f>
        <v>221377800</v>
      </c>
      <c r="K34" s="11">
        <f>SUM(K35:K38)</f>
        <v>223605425</v>
      </c>
      <c r="L34" s="11">
        <f>SUM(L35:L38)</f>
        <v>17959004.09</v>
      </c>
      <c r="M34" s="10">
        <f t="shared" si="4"/>
        <v>8.1123780659126616</v>
      </c>
      <c r="N34" s="10">
        <f>L34/K34*100</f>
        <v>8.0315600974350243</v>
      </c>
      <c r="O34" s="11">
        <f>L34/L8*100</f>
        <v>49.739740819079145</v>
      </c>
      <c r="P34" s="10">
        <f t="shared" si="1"/>
        <v>101.60061537131708</v>
      </c>
      <c r="Q34" s="10">
        <f t="shared" si="2"/>
        <v>-0.10788933622199348</v>
      </c>
      <c r="R34" s="1"/>
      <c r="S34" s="1"/>
      <c r="T34" s="1"/>
      <c r="U34" s="1"/>
    </row>
    <row r="35" spans="1:21" ht="15.75">
      <c r="A35" s="7" t="s">
        <v>67</v>
      </c>
      <c r="B35" s="8" t="s">
        <v>63</v>
      </c>
      <c r="C35" s="15">
        <v>89566000</v>
      </c>
      <c r="D35" s="15">
        <v>89566000</v>
      </c>
      <c r="E35" s="15">
        <v>7685267</v>
      </c>
      <c r="F35" s="14">
        <f t="shared" si="0"/>
        <v>8.5805629368287075</v>
      </c>
      <c r="G35" s="14">
        <f>E35/D35*100</f>
        <v>8.5805629368287075</v>
      </c>
      <c r="H35" s="15">
        <v>24.82</v>
      </c>
      <c r="I35" s="9"/>
      <c r="J35" s="15">
        <v>81246100</v>
      </c>
      <c r="K35" s="15">
        <v>81246100</v>
      </c>
      <c r="L35" s="15">
        <v>7222002</v>
      </c>
      <c r="M35" s="14">
        <f t="shared" si="4"/>
        <v>8.8890445202908204</v>
      </c>
      <c r="N35" s="14">
        <f>L35/K35*100</f>
        <v>8.8890445202908204</v>
      </c>
      <c r="O35" s="15">
        <f>L35/L8*100</f>
        <v>20.002251008723459</v>
      </c>
      <c r="P35" s="14">
        <f t="shared" si="1"/>
        <v>106.41463405853391</v>
      </c>
      <c r="Q35" s="14">
        <f t="shared" si="2"/>
        <v>-0.30848158346211285</v>
      </c>
      <c r="R35" s="1"/>
      <c r="S35" s="1"/>
      <c r="T35" s="1"/>
      <c r="U35" s="1"/>
    </row>
    <row r="36" spans="1:21" ht="15.75">
      <c r="A36" s="7" t="s">
        <v>68</v>
      </c>
      <c r="B36" s="8" t="s">
        <v>64</v>
      </c>
      <c r="C36" s="15">
        <v>117951850</v>
      </c>
      <c r="D36" s="15">
        <v>117951850</v>
      </c>
      <c r="E36" s="15">
        <v>9969708.8000000007</v>
      </c>
      <c r="F36" s="14">
        <f t="shared" si="0"/>
        <v>8.4523547532319334</v>
      </c>
      <c r="G36" s="14">
        <f t="shared" ref="G36:G38" si="10">E36/D36*100</f>
        <v>8.4523547532319334</v>
      </c>
      <c r="H36" s="15">
        <f>E36/E8*100</f>
        <v>32.191027999773866</v>
      </c>
      <c r="I36" s="9"/>
      <c r="J36" s="15">
        <v>115967300</v>
      </c>
      <c r="K36" s="15">
        <v>118194925</v>
      </c>
      <c r="L36" s="15">
        <v>10239106.16</v>
      </c>
      <c r="M36" s="14">
        <f t="shared" si="4"/>
        <v>8.8293046056948814</v>
      </c>
      <c r="N36" s="14">
        <f t="shared" ref="N36:N38" si="11">L36/K36*100</f>
        <v>8.6628983097201502</v>
      </c>
      <c r="O36" s="15">
        <f>L36/L8*100</f>
        <v>28.35850384938783</v>
      </c>
      <c r="P36" s="14">
        <f t="shared" si="1"/>
        <v>97.368936743204941</v>
      </c>
      <c r="Q36" s="14">
        <f t="shared" si="2"/>
        <v>-0.21054355648821677</v>
      </c>
      <c r="R36" s="1"/>
      <c r="S36" s="1"/>
      <c r="T36" s="1"/>
      <c r="U36" s="1"/>
    </row>
    <row r="37" spans="1:21" ht="15.75">
      <c r="A37" s="7" t="s">
        <v>69</v>
      </c>
      <c r="B37" s="8" t="s">
        <v>65</v>
      </c>
      <c r="C37" s="15">
        <v>1803400</v>
      </c>
      <c r="D37" s="15">
        <v>1803400</v>
      </c>
      <c r="E37" s="15">
        <v>0</v>
      </c>
      <c r="F37" s="14">
        <f t="shared" si="0"/>
        <v>0</v>
      </c>
      <c r="G37" s="14">
        <f t="shared" si="10"/>
        <v>0</v>
      </c>
      <c r="H37" s="15">
        <f>E37/E8*100</f>
        <v>0</v>
      </c>
      <c r="I37" s="9"/>
      <c r="J37" s="15">
        <v>1976600</v>
      </c>
      <c r="K37" s="15">
        <v>1976600</v>
      </c>
      <c r="L37" s="15">
        <v>0</v>
      </c>
      <c r="M37" s="14">
        <f t="shared" si="4"/>
        <v>0</v>
      </c>
      <c r="N37" s="14">
        <f t="shared" si="11"/>
        <v>0</v>
      </c>
      <c r="O37" s="15">
        <f>L37/L8*100</f>
        <v>0</v>
      </c>
      <c r="P37" s="14">
        <v>0</v>
      </c>
      <c r="Q37" s="14">
        <f t="shared" si="2"/>
        <v>0</v>
      </c>
      <c r="R37" s="1"/>
      <c r="S37" s="1"/>
      <c r="T37" s="1"/>
      <c r="U37" s="1"/>
    </row>
    <row r="38" spans="1:21" ht="31.5">
      <c r="A38" s="7" t="s">
        <v>70</v>
      </c>
      <c r="B38" s="8" t="s">
        <v>66</v>
      </c>
      <c r="C38" s="15">
        <v>20956600</v>
      </c>
      <c r="D38" s="15">
        <v>20956600</v>
      </c>
      <c r="E38" s="15">
        <v>591482.87</v>
      </c>
      <c r="F38" s="14">
        <f t="shared" si="0"/>
        <v>2.8224180926295297</v>
      </c>
      <c r="G38" s="14">
        <f t="shared" si="10"/>
        <v>2.8224180926295297</v>
      </c>
      <c r="H38" s="15">
        <f>E38/E8*100</f>
        <v>1.9098292649787931</v>
      </c>
      <c r="I38" s="9"/>
      <c r="J38" s="15">
        <v>22187800</v>
      </c>
      <c r="K38" s="15">
        <v>22187800</v>
      </c>
      <c r="L38" s="15">
        <v>497895.93</v>
      </c>
      <c r="M38" s="14">
        <f t="shared" si="4"/>
        <v>2.2440076528542714</v>
      </c>
      <c r="N38" s="14">
        <f t="shared" si="11"/>
        <v>2.2440076528542714</v>
      </c>
      <c r="O38" s="15">
        <f>L38/L8*100</f>
        <v>1.3789859609678596</v>
      </c>
      <c r="P38" s="14">
        <f t="shared" si="1"/>
        <v>118.79648624562968</v>
      </c>
      <c r="Q38" s="14">
        <f t="shared" si="2"/>
        <v>0.5784104397752583</v>
      </c>
      <c r="R38" s="1"/>
      <c r="S38" s="1"/>
      <c r="T38" s="1"/>
      <c r="U38" s="1"/>
    </row>
    <row r="39" spans="1:21" ht="31.5">
      <c r="A39" s="4" t="s">
        <v>72</v>
      </c>
      <c r="B39" s="5" t="s">
        <v>71</v>
      </c>
      <c r="C39" s="11">
        <f>SUM(C40:C41)</f>
        <v>37581950</v>
      </c>
      <c r="D39" s="11">
        <f>SUM(D40:D41)</f>
        <v>52581950</v>
      </c>
      <c r="E39" s="11">
        <f>SUM(E40:E41)</f>
        <v>3078671.91</v>
      </c>
      <c r="F39" s="10">
        <f t="shared" si="0"/>
        <v>8.1918897502657533</v>
      </c>
      <c r="G39" s="10">
        <f>E39/D39*100</f>
        <v>5.8549975989859639</v>
      </c>
      <c r="H39" s="11">
        <f>E39/E8*100</f>
        <v>9.940672856656283</v>
      </c>
      <c r="I39" s="6"/>
      <c r="J39" s="11">
        <f>SUM(J40:J41)</f>
        <v>39853900</v>
      </c>
      <c r="K39" s="11">
        <f>SUM(K40:K41)</f>
        <v>39853900</v>
      </c>
      <c r="L39" s="11">
        <f>SUM(L40:L41)</f>
        <v>2429432.46</v>
      </c>
      <c r="M39" s="10">
        <f t="shared" si="4"/>
        <v>6.0958462283490453</v>
      </c>
      <c r="N39" s="10">
        <f>L39/K39*100</f>
        <v>6.0958462283490453</v>
      </c>
      <c r="O39" s="11">
        <f>L39/L8*100</f>
        <v>6.7286214921652636</v>
      </c>
      <c r="P39" s="10">
        <f t="shared" si="1"/>
        <v>126.72391435817072</v>
      </c>
      <c r="Q39" s="10">
        <f t="shared" si="2"/>
        <v>-0.24084862936308138</v>
      </c>
      <c r="R39" s="1"/>
      <c r="S39" s="1"/>
      <c r="T39" s="1"/>
      <c r="U39" s="1"/>
    </row>
    <row r="40" spans="1:21" ht="15.75">
      <c r="A40" s="7" t="s">
        <v>75</v>
      </c>
      <c r="B40" s="8" t="s">
        <v>73</v>
      </c>
      <c r="C40" s="15">
        <v>25771250</v>
      </c>
      <c r="D40" s="15">
        <v>40771250</v>
      </c>
      <c r="E40" s="15">
        <v>2713178.63</v>
      </c>
      <c r="F40" s="14">
        <f t="shared" si="0"/>
        <v>10.527927942959693</v>
      </c>
      <c r="G40" s="14">
        <f>E40/D40*100</f>
        <v>6.6546368580801412</v>
      </c>
      <c r="H40" s="15">
        <f>E40/E8*100</f>
        <v>8.7605376444614009</v>
      </c>
      <c r="I40" s="9"/>
      <c r="J40" s="15">
        <v>28390900</v>
      </c>
      <c r="K40" s="15">
        <v>28390900</v>
      </c>
      <c r="L40" s="15">
        <v>2127769.83</v>
      </c>
      <c r="M40" s="14">
        <f t="shared" si="4"/>
        <v>7.4945487110306477</v>
      </c>
      <c r="N40" s="14">
        <f>L40/K40*100</f>
        <v>7.4945487110306477</v>
      </c>
      <c r="O40" s="15">
        <f>L40/L8*100</f>
        <v>5.8931285574898542</v>
      </c>
      <c r="P40" s="14">
        <f t="shared" si="1"/>
        <v>127.51278788458053</v>
      </c>
      <c r="Q40" s="14">
        <f t="shared" si="2"/>
        <v>-0.83991185295050652</v>
      </c>
      <c r="R40" s="1"/>
      <c r="S40" s="1"/>
      <c r="T40" s="1"/>
      <c r="U40" s="1"/>
    </row>
    <row r="41" spans="1:21" ht="31.5">
      <c r="A41" s="7" t="s">
        <v>76</v>
      </c>
      <c r="B41" s="8" t="s">
        <v>74</v>
      </c>
      <c r="C41" s="15">
        <v>11810700</v>
      </c>
      <c r="D41" s="15">
        <v>11810700</v>
      </c>
      <c r="E41" s="15">
        <v>365493.28</v>
      </c>
      <c r="F41" s="14">
        <f t="shared" si="0"/>
        <v>3.0945945625576807</v>
      </c>
      <c r="G41" s="14">
        <f>E41/D41*100</f>
        <v>3.0945945625576807</v>
      </c>
      <c r="H41" s="15">
        <f>E41/E8*100</f>
        <v>1.1801352121948829</v>
      </c>
      <c r="I41" s="9"/>
      <c r="J41" s="15">
        <v>11463000</v>
      </c>
      <c r="K41" s="15">
        <v>11463000</v>
      </c>
      <c r="L41" s="15">
        <v>301662.63</v>
      </c>
      <c r="M41" s="14">
        <f t="shared" si="4"/>
        <v>2.6316202564773619</v>
      </c>
      <c r="N41" s="14">
        <f>L41/K41*100</f>
        <v>2.6316202564773619</v>
      </c>
      <c r="O41" s="15">
        <f>L41/L8*100</f>
        <v>0.83549293467540875</v>
      </c>
      <c r="P41" s="14">
        <f t="shared" si="1"/>
        <v>121.15961463307536</v>
      </c>
      <c r="Q41" s="14">
        <f t="shared" si="2"/>
        <v>0.46297430608031886</v>
      </c>
      <c r="R41" s="1"/>
      <c r="S41" s="1"/>
      <c r="T41" s="1"/>
      <c r="U41" s="1"/>
    </row>
    <row r="42" spans="1:21" ht="15.75">
      <c r="A42" s="4" t="s">
        <v>77</v>
      </c>
      <c r="B42" s="5" t="s">
        <v>78</v>
      </c>
      <c r="C42" s="11">
        <f>SUM(C43:C46)</f>
        <v>10363100</v>
      </c>
      <c r="D42" s="11">
        <f>SUM(D43:D46)</f>
        <v>10363100</v>
      </c>
      <c r="E42" s="11">
        <f>SUM(E43:E46)</f>
        <v>420060.88</v>
      </c>
      <c r="F42" s="10">
        <f t="shared" si="0"/>
        <v>4.0534288002624699</v>
      </c>
      <c r="G42" s="10">
        <f>E42/D42*100</f>
        <v>4.0534288002624699</v>
      </c>
      <c r="H42" s="11">
        <f>E42/E8*100</f>
        <v>1.3563276341320671</v>
      </c>
      <c r="I42" s="6"/>
      <c r="J42" s="11">
        <f>SUM(J43:J46)</f>
        <v>13526300</v>
      </c>
      <c r="K42" s="11">
        <f>SUM(K43:K46)</f>
        <v>13577210</v>
      </c>
      <c r="L42" s="11">
        <f>SUM(L43:L46)</f>
        <v>239175.32</v>
      </c>
      <c r="M42" s="10">
        <f t="shared" si="4"/>
        <v>1.7682242741917598</v>
      </c>
      <c r="N42" s="10">
        <f>L42/K42*100</f>
        <v>1.7615940241036268</v>
      </c>
      <c r="O42" s="11">
        <f>L42/L8*100</f>
        <v>0.66242640001093278</v>
      </c>
      <c r="P42" s="10">
        <f t="shared" si="1"/>
        <v>175.62885668972871</v>
      </c>
      <c r="Q42" s="10">
        <f t="shared" si="2"/>
        <v>2.2918347761588431</v>
      </c>
      <c r="R42" s="1"/>
      <c r="S42" s="1"/>
      <c r="T42" s="1"/>
      <c r="U42" s="1"/>
    </row>
    <row r="43" spans="1:21" ht="15.75">
      <c r="A43" s="7" t="s">
        <v>83</v>
      </c>
      <c r="B43" s="8" t="s">
        <v>79</v>
      </c>
      <c r="C43" s="15">
        <v>2579500</v>
      </c>
      <c r="D43" s="15">
        <v>2579500</v>
      </c>
      <c r="E43" s="15">
        <v>238385.3</v>
      </c>
      <c r="F43" s="14">
        <f t="shared" si="0"/>
        <v>9.2415313045163785</v>
      </c>
      <c r="G43" s="14">
        <f>E43/D43*100</f>
        <v>9.2415313045163785</v>
      </c>
      <c r="H43" s="15">
        <f>E43/E8*100</f>
        <v>0.7697183559698848</v>
      </c>
      <c r="I43" s="9"/>
      <c r="J43" s="15">
        <v>2689400</v>
      </c>
      <c r="K43" s="15">
        <v>2689400</v>
      </c>
      <c r="L43" s="15">
        <v>209732.01</v>
      </c>
      <c r="M43" s="14">
        <f t="shared" si="4"/>
        <v>7.7984684316204369</v>
      </c>
      <c r="N43" s="14">
        <f>L43/K43*100</f>
        <v>7.7984684316204369</v>
      </c>
      <c r="O43" s="15">
        <f>L43/L8*100</f>
        <v>0.58087941661939435</v>
      </c>
      <c r="P43" s="14">
        <f t="shared" si="1"/>
        <v>113.66185829239895</v>
      </c>
      <c r="Q43" s="14">
        <f t="shared" si="2"/>
        <v>1.4430628728959416</v>
      </c>
      <c r="R43" s="1"/>
      <c r="S43" s="1"/>
      <c r="T43" s="1"/>
      <c r="U43" s="1"/>
    </row>
    <row r="44" spans="1:21" ht="31.5">
      <c r="A44" s="7" t="s">
        <v>84</v>
      </c>
      <c r="B44" s="8" t="s">
        <v>80</v>
      </c>
      <c r="C44" s="15">
        <v>2862000</v>
      </c>
      <c r="D44" s="15">
        <v>2862000</v>
      </c>
      <c r="E44" s="15">
        <v>9053.24</v>
      </c>
      <c r="F44" s="14">
        <f t="shared" si="0"/>
        <v>0.3163256464011181</v>
      </c>
      <c r="G44" s="14">
        <f t="shared" ref="G44:G52" si="12">E44/D44*100</f>
        <v>0.3163256464011181</v>
      </c>
      <c r="H44" s="15">
        <f>E44/E8*100</f>
        <v>2.9231857035651107E-2</v>
      </c>
      <c r="I44" s="9"/>
      <c r="J44" s="15">
        <v>6336200</v>
      </c>
      <c r="K44" s="15">
        <v>6387110</v>
      </c>
      <c r="L44" s="15">
        <v>5365</v>
      </c>
      <c r="M44" s="14">
        <f t="shared" si="4"/>
        <v>8.4672201003756192E-2</v>
      </c>
      <c r="N44" s="14">
        <f t="shared" ref="N44:N52" si="13">L44/K44*100</f>
        <v>8.3997300813670031E-2</v>
      </c>
      <c r="O44" s="15">
        <f>L44/L8*100</f>
        <v>1.4859048316768863E-2</v>
      </c>
      <c r="P44" s="14">
        <f t="shared" si="1"/>
        <v>168.74631873252562</v>
      </c>
      <c r="Q44" s="14">
        <f t="shared" si="2"/>
        <v>0.23232834558744808</v>
      </c>
      <c r="R44" s="1"/>
      <c r="S44" s="1"/>
      <c r="T44" s="1"/>
      <c r="U44" s="1"/>
    </row>
    <row r="45" spans="1:21" ht="15.75">
      <c r="A45" s="7" t="s">
        <v>85</v>
      </c>
      <c r="B45" s="8" t="s">
        <v>81</v>
      </c>
      <c r="C45" s="15">
        <v>4873600</v>
      </c>
      <c r="D45" s="15">
        <v>4873600</v>
      </c>
      <c r="E45" s="15">
        <v>172622.34</v>
      </c>
      <c r="F45" s="14">
        <f t="shared" si="0"/>
        <v>3.5419882632961261</v>
      </c>
      <c r="G45" s="14">
        <f t="shared" si="12"/>
        <v>3.5419882632961261</v>
      </c>
      <c r="H45" s="15">
        <f>E45/E8*100</f>
        <v>0.55737742112653121</v>
      </c>
      <c r="I45" s="9"/>
      <c r="J45" s="15">
        <v>4452700</v>
      </c>
      <c r="K45" s="15">
        <v>4452700</v>
      </c>
      <c r="L45" s="15">
        <v>24078.31</v>
      </c>
      <c r="M45" s="14">
        <f t="shared" si="4"/>
        <v>0.54075751791048132</v>
      </c>
      <c r="N45" s="14">
        <f t="shared" si="13"/>
        <v>0.54075751791048132</v>
      </c>
      <c r="O45" s="15">
        <f>L45/L8*100</f>
        <v>6.6687935074769597E-2</v>
      </c>
      <c r="P45" s="14">
        <f t="shared" si="1"/>
        <v>716.92049815788562</v>
      </c>
      <c r="Q45" s="14">
        <f t="shared" si="2"/>
        <v>3.0012307453856448</v>
      </c>
      <c r="R45" s="1"/>
      <c r="S45" s="1"/>
      <c r="T45" s="1"/>
      <c r="U45" s="1"/>
    </row>
    <row r="46" spans="1:21" ht="31.5">
      <c r="A46" s="7" t="s">
        <v>86</v>
      </c>
      <c r="B46" s="8" t="s">
        <v>82</v>
      </c>
      <c r="C46" s="15">
        <v>48000</v>
      </c>
      <c r="D46" s="15">
        <v>48000</v>
      </c>
      <c r="E46" s="15">
        <v>0</v>
      </c>
      <c r="F46" s="14">
        <f t="shared" si="0"/>
        <v>0</v>
      </c>
      <c r="G46" s="14">
        <f t="shared" si="12"/>
        <v>0</v>
      </c>
      <c r="H46" s="15">
        <f>E46/E8*100</f>
        <v>0</v>
      </c>
      <c r="I46" s="9"/>
      <c r="J46" s="15">
        <v>48000</v>
      </c>
      <c r="K46" s="15">
        <v>48000</v>
      </c>
      <c r="L46" s="15">
        <v>0</v>
      </c>
      <c r="M46" s="14">
        <f t="shared" si="4"/>
        <v>0</v>
      </c>
      <c r="N46" s="14">
        <f t="shared" si="13"/>
        <v>0</v>
      </c>
      <c r="O46" s="15">
        <f>L46/L8*100</f>
        <v>0</v>
      </c>
      <c r="P46" s="14">
        <v>0</v>
      </c>
      <c r="Q46" s="14">
        <f t="shared" si="2"/>
        <v>0</v>
      </c>
      <c r="R46" s="1"/>
      <c r="S46" s="1"/>
      <c r="T46" s="1"/>
      <c r="U46" s="1"/>
    </row>
    <row r="47" spans="1:21" ht="31.5">
      <c r="A47" s="4" t="s">
        <v>88</v>
      </c>
      <c r="B47" s="5" t="s">
        <v>87</v>
      </c>
      <c r="C47" s="11">
        <f>SUM(C48)</f>
        <v>38437400</v>
      </c>
      <c r="D47" s="11">
        <f>SUM(D48)</f>
        <v>38437400</v>
      </c>
      <c r="E47" s="11">
        <f>SUM(E48)</f>
        <v>2519146</v>
      </c>
      <c r="F47" s="10">
        <f t="shared" si="0"/>
        <v>6.5538928231357998</v>
      </c>
      <c r="G47" s="10">
        <f t="shared" si="12"/>
        <v>6.5538928231357998</v>
      </c>
      <c r="H47" s="11">
        <f>E47/E8*100</f>
        <v>8.1340288917484074</v>
      </c>
      <c r="I47" s="6"/>
      <c r="J47" s="11">
        <f>SUM(J48)</f>
        <v>30626300</v>
      </c>
      <c r="K47" s="11">
        <f>SUM(K48)</f>
        <v>30626300</v>
      </c>
      <c r="L47" s="11">
        <f>SUM(L48)</f>
        <v>2869717</v>
      </c>
      <c r="M47" s="10">
        <f t="shared" si="4"/>
        <v>9.3701067383262107</v>
      </c>
      <c r="N47" s="10">
        <f t="shared" si="13"/>
        <v>9.3701067383262107</v>
      </c>
      <c r="O47" s="11">
        <f>L47/L8*100</f>
        <v>7.9480453976613212</v>
      </c>
      <c r="P47" s="10">
        <f t="shared" si="1"/>
        <v>87.783777982288854</v>
      </c>
      <c r="Q47" s="10">
        <f t="shared" si="2"/>
        <v>-2.8162139151904109</v>
      </c>
      <c r="R47" s="1"/>
      <c r="S47" s="1"/>
      <c r="T47" s="1"/>
      <c r="U47" s="1"/>
    </row>
    <row r="48" spans="1:21" ht="15.75">
      <c r="A48" s="7" t="s">
        <v>89</v>
      </c>
      <c r="B48" s="8" t="s">
        <v>90</v>
      </c>
      <c r="C48" s="15">
        <v>38437400</v>
      </c>
      <c r="D48" s="15">
        <v>38437400</v>
      </c>
      <c r="E48" s="15">
        <v>2519146</v>
      </c>
      <c r="F48" s="14">
        <f t="shared" si="0"/>
        <v>6.5538928231357998</v>
      </c>
      <c r="G48" s="14">
        <f t="shared" si="12"/>
        <v>6.5538928231357998</v>
      </c>
      <c r="H48" s="15">
        <f>E48/E8*100</f>
        <v>8.1340288917484074</v>
      </c>
      <c r="I48" s="9"/>
      <c r="J48" s="15">
        <v>30626300</v>
      </c>
      <c r="K48" s="15">
        <v>30626300</v>
      </c>
      <c r="L48" s="15">
        <v>2869717</v>
      </c>
      <c r="M48" s="14">
        <f t="shared" si="4"/>
        <v>9.3701067383262107</v>
      </c>
      <c r="N48" s="14">
        <f t="shared" si="13"/>
        <v>9.3701067383262107</v>
      </c>
      <c r="O48" s="15">
        <f>L48/L8*100</f>
        <v>7.9480453976613212</v>
      </c>
      <c r="P48" s="14">
        <f t="shared" si="1"/>
        <v>87.783777982288854</v>
      </c>
      <c r="Q48" s="14">
        <f t="shared" si="2"/>
        <v>-2.8162139151904109</v>
      </c>
      <c r="R48" s="1"/>
      <c r="S48" s="1"/>
      <c r="T48" s="1"/>
      <c r="U48" s="1"/>
    </row>
    <row r="49" spans="1:21" ht="31.5">
      <c r="A49" s="4" t="s">
        <v>91</v>
      </c>
      <c r="B49" s="6">
        <v>1200</v>
      </c>
      <c r="C49" s="11">
        <f>SUM(C50)</f>
        <v>1162700</v>
      </c>
      <c r="D49" s="11">
        <f>SUM(D50)</f>
        <v>1162700</v>
      </c>
      <c r="E49" s="11">
        <f>SUM(E50)</f>
        <v>67825</v>
      </c>
      <c r="F49" s="10">
        <f t="shared" si="0"/>
        <v>5.8334050055904365</v>
      </c>
      <c r="G49" s="10">
        <f t="shared" si="12"/>
        <v>5.8334050055904365</v>
      </c>
      <c r="H49" s="11">
        <f>E49/E8*100</f>
        <v>0.21899902172515434</v>
      </c>
      <c r="I49" s="6"/>
      <c r="J49" s="11">
        <f>SUM(J50)</f>
        <v>1274400</v>
      </c>
      <c r="K49" s="11">
        <f>SUM(K50)</f>
        <v>1274400</v>
      </c>
      <c r="L49" s="11">
        <f>SUM(L50)</f>
        <v>74342</v>
      </c>
      <c r="M49" s="10">
        <f t="shared" si="4"/>
        <v>5.8334902699309481</v>
      </c>
      <c r="N49" s="10">
        <f t="shared" si="13"/>
        <v>5.8334902699309481</v>
      </c>
      <c r="O49" s="11">
        <v>0.2</v>
      </c>
      <c r="P49" s="10">
        <f t="shared" si="1"/>
        <v>91.233757499125673</v>
      </c>
      <c r="Q49" s="10">
        <f t="shared" si="2"/>
        <v>-8.5264340511592707E-5</v>
      </c>
      <c r="R49" s="1"/>
      <c r="S49" s="1"/>
      <c r="T49" s="1"/>
      <c r="U49" s="1"/>
    </row>
    <row r="50" spans="1:21" ht="31.5">
      <c r="A50" s="7" t="s">
        <v>92</v>
      </c>
      <c r="B50" s="9">
        <v>1202</v>
      </c>
      <c r="C50" s="15">
        <v>1162700</v>
      </c>
      <c r="D50" s="15">
        <v>1162700</v>
      </c>
      <c r="E50" s="15">
        <v>67825</v>
      </c>
      <c r="F50" s="14">
        <f t="shared" si="0"/>
        <v>5.8334050055904365</v>
      </c>
      <c r="G50" s="14">
        <f t="shared" si="12"/>
        <v>5.8334050055904365</v>
      </c>
      <c r="H50" s="15">
        <f>E50/E8*100</f>
        <v>0.21899902172515434</v>
      </c>
      <c r="I50" s="9"/>
      <c r="J50" s="15">
        <v>1274400</v>
      </c>
      <c r="K50" s="15">
        <v>1274400</v>
      </c>
      <c r="L50" s="15">
        <v>74342</v>
      </c>
      <c r="M50" s="14">
        <f t="shared" si="4"/>
        <v>5.8334902699309481</v>
      </c>
      <c r="N50" s="14">
        <f t="shared" si="13"/>
        <v>5.8334902699309481</v>
      </c>
      <c r="O50" s="15">
        <v>0.2</v>
      </c>
      <c r="P50" s="14">
        <f t="shared" si="1"/>
        <v>91.233757499125673</v>
      </c>
      <c r="Q50" s="14">
        <f t="shared" si="2"/>
        <v>-8.5264340511592707E-5</v>
      </c>
      <c r="R50" s="1"/>
      <c r="S50" s="1"/>
      <c r="T50" s="1"/>
      <c r="U50" s="1"/>
    </row>
    <row r="51" spans="1:21" ht="47.25">
      <c r="A51" s="4" t="s">
        <v>93</v>
      </c>
      <c r="B51" s="6">
        <v>1300</v>
      </c>
      <c r="C51" s="11">
        <f>SUM(C52)</f>
        <v>409736.26</v>
      </c>
      <c r="D51" s="11">
        <f>SUM(D52)</f>
        <v>409736.26</v>
      </c>
      <c r="E51" s="11">
        <f>SUM(E52)</f>
        <v>37530.36</v>
      </c>
      <c r="F51" s="10">
        <f t="shared" si="0"/>
        <v>9.1596384464484544</v>
      </c>
      <c r="G51" s="10">
        <f t="shared" si="12"/>
        <v>9.1596384464484544</v>
      </c>
      <c r="H51" s="11">
        <f>E51/E8*100</f>
        <v>0.12118115923321583</v>
      </c>
      <c r="I51" s="6"/>
      <c r="J51" s="11">
        <f>SUM(J52)</f>
        <v>623700</v>
      </c>
      <c r="K51" s="11">
        <f>SUM(K52)</f>
        <v>623700</v>
      </c>
      <c r="L51" s="11">
        <f>SUM(L52)</f>
        <v>52971.08</v>
      </c>
      <c r="M51" s="10">
        <f t="shared" si="4"/>
        <v>8.4930383197049863</v>
      </c>
      <c r="N51" s="10">
        <f t="shared" si="13"/>
        <v>8.4930383197049863</v>
      </c>
      <c r="O51" s="11">
        <f>L51/L8*100</f>
        <v>0.14671012807295972</v>
      </c>
      <c r="P51" s="10">
        <f t="shared" si="1"/>
        <v>70.85066039808892</v>
      </c>
      <c r="Q51" s="10">
        <f t="shared" si="2"/>
        <v>0.66660012674346802</v>
      </c>
      <c r="R51" s="1"/>
      <c r="S51" s="1"/>
      <c r="T51" s="1"/>
      <c r="U51" s="1"/>
    </row>
    <row r="52" spans="1:21" ht="47.25">
      <c r="A52" s="7" t="s">
        <v>94</v>
      </c>
      <c r="B52" s="9">
        <v>1301</v>
      </c>
      <c r="C52" s="15">
        <v>409736.26</v>
      </c>
      <c r="D52" s="15">
        <v>409736.26</v>
      </c>
      <c r="E52" s="15">
        <v>37530.36</v>
      </c>
      <c r="F52" s="14">
        <f t="shared" si="0"/>
        <v>9.1596384464484544</v>
      </c>
      <c r="G52" s="14">
        <f t="shared" si="12"/>
        <v>9.1596384464484544</v>
      </c>
      <c r="H52" s="15">
        <f>E52/E8*100</f>
        <v>0.12118115923321583</v>
      </c>
      <c r="I52" s="9"/>
      <c r="J52" s="15">
        <v>623700</v>
      </c>
      <c r="K52" s="15">
        <v>623700</v>
      </c>
      <c r="L52" s="15">
        <v>52971.08</v>
      </c>
      <c r="M52" s="14">
        <f t="shared" si="4"/>
        <v>8.4930383197049863</v>
      </c>
      <c r="N52" s="14">
        <f t="shared" si="13"/>
        <v>8.4930383197049863</v>
      </c>
      <c r="O52" s="15">
        <f>L52/L8*100</f>
        <v>0.14671012807295972</v>
      </c>
      <c r="P52" s="14">
        <f t="shared" si="1"/>
        <v>70.85066039808892</v>
      </c>
      <c r="Q52" s="14">
        <f t="shared" si="2"/>
        <v>0.66660012674346802</v>
      </c>
      <c r="R52" s="1"/>
      <c r="S52" s="1"/>
      <c r="T52" s="1"/>
      <c r="U52" s="1"/>
    </row>
    <row r="53" spans="1:21" ht="15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</sheetData>
  <mergeCells count="18">
    <mergeCell ref="H5:H6"/>
    <mergeCell ref="J5:J6"/>
    <mergeCell ref="K5:K6"/>
    <mergeCell ref="L5:L6"/>
    <mergeCell ref="M5:N5"/>
    <mergeCell ref="O5:O6"/>
    <mergeCell ref="A1:Q1"/>
    <mergeCell ref="A2:Q2"/>
    <mergeCell ref="A4:A6"/>
    <mergeCell ref="B4:B6"/>
    <mergeCell ref="C4:H4"/>
    <mergeCell ref="J4:Q4"/>
    <mergeCell ref="C5:C6"/>
    <mergeCell ref="D5:D6"/>
    <mergeCell ref="E5:E6"/>
    <mergeCell ref="F5:G5"/>
    <mergeCell ref="P5:P6"/>
    <mergeCell ref="Q5:Q6"/>
  </mergeCells>
  <pageMargins left="0.15748031496062992" right="0.15748031496062992" top="0.35433070866141736" bottom="0.19685039370078741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8"/>
  <sheetViews>
    <sheetView tabSelected="1" zoomScale="70" zoomScaleNormal="70" workbookViewId="0">
      <selection activeCell="A7" sqref="A7"/>
    </sheetView>
  </sheetViews>
  <sheetFormatPr defaultRowHeight="15"/>
  <cols>
    <col min="1" max="1" width="32.140625" customWidth="1"/>
    <col min="3" max="3" width="18.28515625" customWidth="1"/>
    <col min="4" max="4" width="20" customWidth="1"/>
    <col min="5" max="6" width="17.7109375" customWidth="1"/>
    <col min="7" max="7" width="16.7109375" customWidth="1"/>
  </cols>
  <sheetData>
    <row r="1" spans="1:7" ht="18.75">
      <c r="A1" s="34" t="s">
        <v>124</v>
      </c>
      <c r="B1" s="34"/>
      <c r="C1" s="34"/>
      <c r="D1" s="34"/>
      <c r="E1" s="34"/>
      <c r="F1" s="34"/>
      <c r="G1" s="34"/>
    </row>
    <row r="2" spans="1:7" ht="15.75">
      <c r="A2" s="35" t="s">
        <v>126</v>
      </c>
      <c r="B2" s="35"/>
      <c r="C2" s="35"/>
      <c r="D2" s="35"/>
      <c r="E2" s="35"/>
      <c r="F2" s="35"/>
      <c r="G2" s="35"/>
    </row>
    <row r="3" spans="1:7" ht="15.75">
      <c r="A3" s="1"/>
      <c r="B3" s="1"/>
      <c r="C3" s="1"/>
      <c r="D3" s="1"/>
      <c r="E3" s="1"/>
      <c r="F3" s="1"/>
      <c r="G3" s="1"/>
    </row>
    <row r="4" spans="1:7" ht="15.75" customHeight="1">
      <c r="A4" s="30" t="s">
        <v>1</v>
      </c>
      <c r="B4" s="30" t="s">
        <v>2</v>
      </c>
      <c r="C4" s="37" t="s">
        <v>127</v>
      </c>
      <c r="D4" s="38"/>
      <c r="E4" s="38"/>
      <c r="F4" s="38"/>
      <c r="G4" s="39"/>
    </row>
    <row r="5" spans="1:7" ht="25.5" customHeight="1">
      <c r="A5" s="36"/>
      <c r="B5" s="36"/>
      <c r="C5" s="30" t="s">
        <v>96</v>
      </c>
      <c r="D5" s="30" t="s">
        <v>99</v>
      </c>
      <c r="E5" s="30" t="s">
        <v>10</v>
      </c>
      <c r="F5" s="40" t="s">
        <v>3</v>
      </c>
      <c r="G5" s="41"/>
    </row>
    <row r="6" spans="1:7" ht="70.5" customHeight="1">
      <c r="A6" s="31"/>
      <c r="B6" s="31"/>
      <c r="C6" s="31"/>
      <c r="D6" s="31"/>
      <c r="E6" s="31"/>
      <c r="F6" s="18" t="s">
        <v>97</v>
      </c>
      <c r="G6" s="18" t="s">
        <v>116</v>
      </c>
    </row>
    <row r="7" spans="1:7" ht="26.25" customHeight="1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</row>
    <row r="8" spans="1:7" ht="26.45" customHeight="1">
      <c r="A8" s="2" t="s">
        <v>11</v>
      </c>
      <c r="B8" s="3"/>
      <c r="C8" s="19">
        <f>C9+C17+C19+C21+C27+C32+C38+C41+C45+C47</f>
        <v>1068046500</v>
      </c>
      <c r="D8" s="19">
        <f>D9+D17+D19+D21+D27+D32+D38+D41+D45+D47</f>
        <v>1068231364.0099999</v>
      </c>
      <c r="E8" s="19">
        <f>E9+E17+E19+E21+E27+E32+E38+E41+E45+E47</f>
        <v>323244159.27999997</v>
      </c>
      <c r="F8" s="20">
        <f>E8/C8*100</f>
        <v>30.264989331457009</v>
      </c>
      <c r="G8" s="20">
        <f>E8/D8*100</f>
        <v>30.259751788843193</v>
      </c>
    </row>
    <row r="9" spans="1:7" ht="34.5" customHeight="1">
      <c r="A9" s="23" t="s">
        <v>12</v>
      </c>
      <c r="B9" s="29" t="s">
        <v>13</v>
      </c>
      <c r="C9" s="24">
        <v>101994000</v>
      </c>
      <c r="D9" s="24">
        <v>104342807</v>
      </c>
      <c r="E9" s="24">
        <v>31025744.280000001</v>
      </c>
      <c r="F9" s="26">
        <f t="shared" ref="F9:F48" si="0">E9/C9*100</f>
        <v>30.419185716806872</v>
      </c>
      <c r="G9" s="26">
        <f>E9/D9*100</f>
        <v>29.734435148941319</v>
      </c>
    </row>
    <row r="10" spans="1:7" s="22" customFormat="1" ht="78" customHeight="1">
      <c r="A10" s="25" t="s">
        <v>14</v>
      </c>
      <c r="B10" s="28" t="s">
        <v>15</v>
      </c>
      <c r="C10" s="21">
        <v>2611800</v>
      </c>
      <c r="D10" s="21">
        <v>2611800</v>
      </c>
      <c r="E10" s="21">
        <v>839866.94</v>
      </c>
      <c r="F10" s="27">
        <f t="shared" si="0"/>
        <v>32.156632973428287</v>
      </c>
      <c r="G10" s="27">
        <f>E10/D10*100</f>
        <v>32.156632973428287</v>
      </c>
    </row>
    <row r="11" spans="1:7" ht="103.9" customHeight="1">
      <c r="A11" s="25" t="s">
        <v>17</v>
      </c>
      <c r="B11" s="28" t="s">
        <v>16</v>
      </c>
      <c r="C11" s="21">
        <v>820100</v>
      </c>
      <c r="D11" s="21">
        <v>839490.7</v>
      </c>
      <c r="E11" s="21">
        <v>227514.91</v>
      </c>
      <c r="F11" s="27">
        <f t="shared" si="0"/>
        <v>27.742337519814658</v>
      </c>
      <c r="G11" s="27">
        <f t="shared" ref="G11:G15" si="1">E11/D11*100</f>
        <v>27.101540255300034</v>
      </c>
    </row>
    <row r="12" spans="1:7" ht="135" customHeight="1">
      <c r="A12" s="25" t="s">
        <v>125</v>
      </c>
      <c r="B12" s="28" t="s">
        <v>18</v>
      </c>
      <c r="C12" s="21">
        <v>53394000</v>
      </c>
      <c r="D12" s="21">
        <v>55227652.350000001</v>
      </c>
      <c r="E12" s="21">
        <v>16381151.15</v>
      </c>
      <c r="F12" s="27">
        <f t="shared" si="0"/>
        <v>30.679760179046333</v>
      </c>
      <c r="G12" s="27">
        <f t="shared" si="1"/>
        <v>29.661139760542437</v>
      </c>
    </row>
    <row r="13" spans="1:7" ht="26.25" customHeight="1">
      <c r="A13" s="25" t="s">
        <v>21</v>
      </c>
      <c r="B13" s="28" t="s">
        <v>20</v>
      </c>
      <c r="C13" s="21">
        <v>67100</v>
      </c>
      <c r="D13" s="21">
        <v>67100</v>
      </c>
      <c r="E13" s="21">
        <v>0</v>
      </c>
      <c r="F13" s="27">
        <f t="shared" si="0"/>
        <v>0</v>
      </c>
      <c r="G13" s="27">
        <f t="shared" si="1"/>
        <v>0</v>
      </c>
    </row>
    <row r="14" spans="1:7" ht="97.15" customHeight="1">
      <c r="A14" s="25" t="s">
        <v>23</v>
      </c>
      <c r="B14" s="28" t="s">
        <v>22</v>
      </c>
      <c r="C14" s="21">
        <v>16480600</v>
      </c>
      <c r="D14" s="21">
        <v>16823355.399999999</v>
      </c>
      <c r="E14" s="21">
        <v>4948757.21</v>
      </c>
      <c r="F14" s="27">
        <f t="shared" si="0"/>
        <v>30.027773321359657</v>
      </c>
      <c r="G14" s="27">
        <f t="shared" si="1"/>
        <v>29.415993969906861</v>
      </c>
    </row>
    <row r="15" spans="1:7" ht="42.6" customHeight="1">
      <c r="A15" s="25" t="s">
        <v>117</v>
      </c>
      <c r="B15" s="28" t="s">
        <v>24</v>
      </c>
      <c r="C15" s="21">
        <v>1500000</v>
      </c>
      <c r="D15" s="21">
        <v>1100000</v>
      </c>
      <c r="E15" s="21">
        <v>0</v>
      </c>
      <c r="F15" s="27">
        <f t="shared" si="0"/>
        <v>0</v>
      </c>
      <c r="G15" s="27">
        <f t="shared" si="1"/>
        <v>0</v>
      </c>
    </row>
    <row r="16" spans="1:7" ht="38.450000000000003" customHeight="1">
      <c r="A16" s="25" t="s">
        <v>27</v>
      </c>
      <c r="B16" s="28" t="s">
        <v>26</v>
      </c>
      <c r="C16" s="21">
        <v>27120400</v>
      </c>
      <c r="D16" s="21">
        <v>27673408.550000001</v>
      </c>
      <c r="E16" s="21">
        <v>8628454.0700000003</v>
      </c>
      <c r="F16" s="27">
        <f t="shared" si="0"/>
        <v>31.815364338284098</v>
      </c>
      <c r="G16" s="27">
        <f t="shared" ref="G16:G26" si="2">E16/D16*100</f>
        <v>31.179585465267884</v>
      </c>
    </row>
    <row r="17" spans="1:7" ht="36" customHeight="1">
      <c r="A17" s="23" t="s">
        <v>112</v>
      </c>
      <c r="B17" s="29" t="s">
        <v>114</v>
      </c>
      <c r="C17" s="24">
        <v>1163100</v>
      </c>
      <c r="D17" s="24">
        <v>1163100</v>
      </c>
      <c r="E17" s="24">
        <v>178461.64</v>
      </c>
      <c r="F17" s="26">
        <f t="shared" si="0"/>
        <v>15.343619637176511</v>
      </c>
      <c r="G17" s="26">
        <f t="shared" si="2"/>
        <v>15.343619637176511</v>
      </c>
    </row>
    <row r="18" spans="1:7" ht="48" customHeight="1">
      <c r="A18" s="25" t="s">
        <v>113</v>
      </c>
      <c r="B18" s="28" t="s">
        <v>111</v>
      </c>
      <c r="C18" s="21">
        <v>1163100</v>
      </c>
      <c r="D18" s="21">
        <v>1163100</v>
      </c>
      <c r="E18" s="21">
        <v>178461.64</v>
      </c>
      <c r="F18" s="27">
        <f t="shared" si="0"/>
        <v>15.343619637176511</v>
      </c>
      <c r="G18" s="27">
        <f t="shared" si="2"/>
        <v>15.343619637176511</v>
      </c>
    </row>
    <row r="19" spans="1:7" ht="75.599999999999994" customHeight="1">
      <c r="A19" s="23" t="s">
        <v>95</v>
      </c>
      <c r="B19" s="29" t="s">
        <v>28</v>
      </c>
      <c r="C19" s="24">
        <v>29780900</v>
      </c>
      <c r="D19" s="24">
        <v>29900900</v>
      </c>
      <c r="E19" s="24">
        <v>9037721.0899999999</v>
      </c>
      <c r="F19" s="26">
        <f t="shared" si="0"/>
        <v>30.347373954447317</v>
      </c>
      <c r="G19" s="26">
        <f t="shared" si="2"/>
        <v>30.225582139668035</v>
      </c>
    </row>
    <row r="20" spans="1:7" ht="90.6" customHeight="1">
      <c r="A20" s="25" t="s">
        <v>123</v>
      </c>
      <c r="B20" s="28" t="s">
        <v>30</v>
      </c>
      <c r="C20" s="21">
        <v>29780900</v>
      </c>
      <c r="D20" s="21">
        <v>29900900</v>
      </c>
      <c r="E20" s="21">
        <v>9037721.0899999999</v>
      </c>
      <c r="F20" s="27">
        <f t="shared" si="0"/>
        <v>30.347373954447317</v>
      </c>
      <c r="G20" s="27">
        <f t="shared" si="2"/>
        <v>30.225582139668035</v>
      </c>
    </row>
    <row r="21" spans="1:7" ht="52.15" customHeight="1">
      <c r="A21" s="23" t="s">
        <v>33</v>
      </c>
      <c r="B21" s="29" t="s">
        <v>34</v>
      </c>
      <c r="C21" s="24">
        <v>37922800</v>
      </c>
      <c r="D21" s="24">
        <v>43597134.609999999</v>
      </c>
      <c r="E21" s="24">
        <v>15905432.98</v>
      </c>
      <c r="F21" s="26">
        <f t="shared" si="0"/>
        <v>41.941610271393465</v>
      </c>
      <c r="G21" s="26">
        <f t="shared" si="2"/>
        <v>36.482748516118598</v>
      </c>
    </row>
    <row r="22" spans="1:7" ht="33.75" customHeight="1">
      <c r="A22" s="25" t="s">
        <v>41</v>
      </c>
      <c r="B22" s="28" t="s">
        <v>35</v>
      </c>
      <c r="C22" s="21">
        <v>632100</v>
      </c>
      <c r="D22" s="21">
        <v>632100</v>
      </c>
      <c r="E22" s="21">
        <v>0</v>
      </c>
      <c r="F22" s="27">
        <f t="shared" si="0"/>
        <v>0</v>
      </c>
      <c r="G22" s="27">
        <f t="shared" si="2"/>
        <v>0</v>
      </c>
    </row>
    <row r="23" spans="1:7" ht="41.45" customHeight="1">
      <c r="A23" s="25" t="s">
        <v>42</v>
      </c>
      <c r="B23" s="28" t="s">
        <v>36</v>
      </c>
      <c r="C23" s="21">
        <v>5471500</v>
      </c>
      <c r="D23" s="21">
        <v>5562100</v>
      </c>
      <c r="E23" s="21">
        <v>1899349.22</v>
      </c>
      <c r="F23" s="27">
        <f t="shared" si="0"/>
        <v>34.713501233665355</v>
      </c>
      <c r="G23" s="27">
        <f t="shared" si="2"/>
        <v>34.148059545854977</v>
      </c>
    </row>
    <row r="24" spans="1:7" ht="31.5" customHeight="1">
      <c r="A24" s="25" t="s">
        <v>43</v>
      </c>
      <c r="B24" s="28" t="s">
        <v>37</v>
      </c>
      <c r="C24" s="21">
        <v>5696800</v>
      </c>
      <c r="D24" s="21">
        <v>5696800</v>
      </c>
      <c r="E24" s="21">
        <v>3042510.76</v>
      </c>
      <c r="F24" s="27">
        <f t="shared" si="0"/>
        <v>53.407364836399374</v>
      </c>
      <c r="G24" s="27">
        <f t="shared" si="2"/>
        <v>53.407364836399374</v>
      </c>
    </row>
    <row r="25" spans="1:7" ht="35.450000000000003" customHeight="1">
      <c r="A25" s="25" t="s">
        <v>44</v>
      </c>
      <c r="B25" s="28" t="s">
        <v>38</v>
      </c>
      <c r="C25" s="21">
        <v>24322400</v>
      </c>
      <c r="D25" s="21">
        <v>28488808.609999999</v>
      </c>
      <c r="E25" s="21">
        <v>10502816</v>
      </c>
      <c r="F25" s="27">
        <f t="shared" si="0"/>
        <v>43.181659704634413</v>
      </c>
      <c r="G25" s="27">
        <f t="shared" si="2"/>
        <v>36.866462700421081</v>
      </c>
    </row>
    <row r="26" spans="1:7" ht="58.15" customHeight="1">
      <c r="A26" s="25" t="s">
        <v>46</v>
      </c>
      <c r="B26" s="28" t="s">
        <v>40</v>
      </c>
      <c r="C26" s="21">
        <v>1800000</v>
      </c>
      <c r="D26" s="21">
        <v>3217326</v>
      </c>
      <c r="E26" s="21">
        <v>460757</v>
      </c>
      <c r="F26" s="27">
        <f t="shared" si="0"/>
        <v>25.597611111111114</v>
      </c>
      <c r="G26" s="27">
        <f t="shared" si="2"/>
        <v>14.321116355631974</v>
      </c>
    </row>
    <row r="27" spans="1:7" ht="55.9" customHeight="1">
      <c r="A27" s="23" t="s">
        <v>47</v>
      </c>
      <c r="B27" s="29" t="s">
        <v>48</v>
      </c>
      <c r="C27" s="24">
        <v>122671100</v>
      </c>
      <c r="D27" s="24">
        <v>111445586.67</v>
      </c>
      <c r="E27" s="24">
        <v>20548340.129999999</v>
      </c>
      <c r="F27" s="26">
        <f t="shared" si="0"/>
        <v>16.750758842139671</v>
      </c>
      <c r="G27" s="26">
        <f t="shared" ref="G27:G48" si="3">E27/D27*100</f>
        <v>18.438002566082233</v>
      </c>
    </row>
    <row r="28" spans="1:7" ht="35.450000000000003" customHeight="1">
      <c r="A28" s="25" t="s">
        <v>53</v>
      </c>
      <c r="B28" s="28" t="s">
        <v>49</v>
      </c>
      <c r="C28" s="21">
        <v>4491100</v>
      </c>
      <c r="D28" s="21">
        <v>3981800</v>
      </c>
      <c r="E28" s="21">
        <v>1637964.4</v>
      </c>
      <c r="F28" s="27">
        <f t="shared" si="0"/>
        <v>36.471341096835964</v>
      </c>
      <c r="G28" s="27">
        <f t="shared" si="3"/>
        <v>41.136280074338238</v>
      </c>
    </row>
    <row r="29" spans="1:7" ht="35.450000000000003" customHeight="1">
      <c r="A29" s="25" t="s">
        <v>54</v>
      </c>
      <c r="B29" s="28" t="s">
        <v>50</v>
      </c>
      <c r="C29" s="21">
        <v>56076600</v>
      </c>
      <c r="D29" s="21">
        <v>28084766.690000001</v>
      </c>
      <c r="E29" s="21">
        <v>2029365.36</v>
      </c>
      <c r="F29" s="27">
        <f t="shared" si="0"/>
        <v>3.6189165534287033</v>
      </c>
      <c r="G29" s="27">
        <f t="shared" si="3"/>
        <v>7.2258579976830859</v>
      </c>
    </row>
    <row r="30" spans="1:7" ht="31.9" customHeight="1">
      <c r="A30" s="25" t="s">
        <v>55</v>
      </c>
      <c r="B30" s="28" t="s">
        <v>51</v>
      </c>
      <c r="C30" s="21">
        <v>52745300</v>
      </c>
      <c r="D30" s="21">
        <v>69776464.280000001</v>
      </c>
      <c r="E30" s="21">
        <v>14059608.4</v>
      </c>
      <c r="F30" s="27">
        <f t="shared" si="0"/>
        <v>26.655661073119312</v>
      </c>
      <c r="G30" s="27">
        <f t="shared" si="3"/>
        <v>20.149499612908734</v>
      </c>
    </row>
    <row r="31" spans="1:7" ht="58.9" customHeight="1">
      <c r="A31" s="25" t="s">
        <v>56</v>
      </c>
      <c r="B31" s="28" t="s">
        <v>52</v>
      </c>
      <c r="C31" s="21">
        <v>9358100</v>
      </c>
      <c r="D31" s="21">
        <v>9602555.6999999993</v>
      </c>
      <c r="E31" s="21">
        <v>2821401.97</v>
      </c>
      <c r="F31" s="27">
        <f t="shared" si="0"/>
        <v>30.149303491093281</v>
      </c>
      <c r="G31" s="27">
        <f t="shared" si="3"/>
        <v>29.381781872923689</v>
      </c>
    </row>
    <row r="32" spans="1:7" ht="36.6" customHeight="1">
      <c r="A32" s="23" t="s">
        <v>62</v>
      </c>
      <c r="B32" s="29" t="s">
        <v>61</v>
      </c>
      <c r="C32" s="24">
        <v>588340200</v>
      </c>
      <c r="D32" s="24">
        <v>588981105.25</v>
      </c>
      <c r="E32" s="24">
        <v>193810771.15000001</v>
      </c>
      <c r="F32" s="26">
        <f t="shared" si="0"/>
        <v>32.941956227026473</v>
      </c>
      <c r="G32" s="26">
        <f t="shared" si="3"/>
        <v>32.906110131959956</v>
      </c>
    </row>
    <row r="33" spans="1:7" ht="36.6" customHeight="1">
      <c r="A33" s="25" t="s">
        <v>118</v>
      </c>
      <c r="B33" s="28" t="s">
        <v>63</v>
      </c>
      <c r="C33" s="21">
        <v>182508400</v>
      </c>
      <c r="D33" s="21">
        <v>182218863</v>
      </c>
      <c r="E33" s="21">
        <v>59837943.990000002</v>
      </c>
      <c r="F33" s="27">
        <f t="shared" si="0"/>
        <v>32.786405442160472</v>
      </c>
      <c r="G33" s="27">
        <f t="shared" si="3"/>
        <v>32.838501461838234</v>
      </c>
    </row>
    <row r="34" spans="1:7" ht="37.15" customHeight="1">
      <c r="A34" s="25" t="s">
        <v>68</v>
      </c>
      <c r="B34" s="28" t="s">
        <v>64</v>
      </c>
      <c r="C34" s="21">
        <v>331839700</v>
      </c>
      <c r="D34" s="21">
        <v>332642763.11000001</v>
      </c>
      <c r="E34" s="21">
        <v>115136119.44</v>
      </c>
      <c r="F34" s="27">
        <f t="shared" si="0"/>
        <v>34.696306511848945</v>
      </c>
      <c r="G34" s="27">
        <f t="shared" si="3"/>
        <v>34.612543006662733</v>
      </c>
    </row>
    <row r="35" spans="1:7" ht="37.15" customHeight="1">
      <c r="A35" s="25" t="s">
        <v>119</v>
      </c>
      <c r="B35" s="28" t="s">
        <v>115</v>
      </c>
      <c r="C35" s="21">
        <v>44422700</v>
      </c>
      <c r="D35" s="21">
        <v>44452092.600000001</v>
      </c>
      <c r="E35" s="21">
        <v>12410004.66</v>
      </c>
      <c r="F35" s="27">
        <f t="shared" si="0"/>
        <v>27.936178260213811</v>
      </c>
      <c r="G35" s="27">
        <f t="shared" si="3"/>
        <v>27.917706308386482</v>
      </c>
    </row>
    <row r="36" spans="1:7" ht="37.15" customHeight="1">
      <c r="A36" s="25" t="s">
        <v>69</v>
      </c>
      <c r="B36" s="28" t="s">
        <v>65</v>
      </c>
      <c r="C36" s="21">
        <v>100000</v>
      </c>
      <c r="D36" s="21">
        <v>100000</v>
      </c>
      <c r="E36" s="21">
        <v>17890</v>
      </c>
      <c r="F36" s="27">
        <f t="shared" si="0"/>
        <v>17.89</v>
      </c>
      <c r="G36" s="27">
        <f t="shared" si="3"/>
        <v>17.89</v>
      </c>
    </row>
    <row r="37" spans="1:7" ht="43.15" customHeight="1">
      <c r="A37" s="25" t="s">
        <v>70</v>
      </c>
      <c r="B37" s="28" t="s">
        <v>66</v>
      </c>
      <c r="C37" s="21">
        <v>29469400</v>
      </c>
      <c r="D37" s="21">
        <v>29567386.539999999</v>
      </c>
      <c r="E37" s="21">
        <v>6408813.0599999996</v>
      </c>
      <c r="F37" s="27">
        <f t="shared" si="0"/>
        <v>21.74734830027079</v>
      </c>
      <c r="G37" s="27">
        <f t="shared" si="3"/>
        <v>21.675277425449451</v>
      </c>
    </row>
    <row r="38" spans="1:7" ht="33" customHeight="1">
      <c r="A38" s="23" t="s">
        <v>72</v>
      </c>
      <c r="B38" s="29" t="s">
        <v>71</v>
      </c>
      <c r="C38" s="24">
        <v>137879600</v>
      </c>
      <c r="D38" s="24">
        <v>138322906.55000001</v>
      </c>
      <c r="E38" s="24">
        <v>40322549.229999997</v>
      </c>
      <c r="F38" s="26">
        <f t="shared" si="0"/>
        <v>29.244753560352656</v>
      </c>
      <c r="G38" s="26">
        <f t="shared" si="3"/>
        <v>29.15102800809386</v>
      </c>
    </row>
    <row r="39" spans="1:7" ht="33.6" customHeight="1">
      <c r="A39" s="25" t="s">
        <v>120</v>
      </c>
      <c r="B39" s="28" t="s">
        <v>73</v>
      </c>
      <c r="C39" s="21">
        <v>100796200</v>
      </c>
      <c r="D39" s="21">
        <v>101085701.95</v>
      </c>
      <c r="E39" s="21">
        <v>30554316.84</v>
      </c>
      <c r="F39" s="27">
        <f t="shared" si="0"/>
        <v>30.312965012569919</v>
      </c>
      <c r="G39" s="27">
        <f t="shared" si="3"/>
        <v>30.226150929943657</v>
      </c>
    </row>
    <row r="40" spans="1:7" ht="46.9" customHeight="1">
      <c r="A40" s="25" t="s">
        <v>76</v>
      </c>
      <c r="B40" s="28" t="s">
        <v>74</v>
      </c>
      <c r="C40" s="21">
        <v>37083400</v>
      </c>
      <c r="D40" s="21">
        <v>37237204.600000001</v>
      </c>
      <c r="E40" s="21">
        <v>9768232.3900000006</v>
      </c>
      <c r="F40" s="27">
        <f t="shared" si="0"/>
        <v>26.341253471903876</v>
      </c>
      <c r="G40" s="27">
        <f t="shared" si="3"/>
        <v>26.232453523108983</v>
      </c>
    </row>
    <row r="41" spans="1:7" ht="31.5" customHeight="1">
      <c r="A41" s="23" t="s">
        <v>77</v>
      </c>
      <c r="B41" s="29" t="s">
        <v>78</v>
      </c>
      <c r="C41" s="24">
        <v>30347600</v>
      </c>
      <c r="D41" s="24">
        <v>32293523.93</v>
      </c>
      <c r="E41" s="24">
        <v>7878648.1900000004</v>
      </c>
      <c r="F41" s="26">
        <f t="shared" si="0"/>
        <v>25.961355065968974</v>
      </c>
      <c r="G41" s="26">
        <f t="shared" si="3"/>
        <v>24.39699119575149</v>
      </c>
    </row>
    <row r="42" spans="1:7" ht="37.5" customHeight="1">
      <c r="A42" s="25" t="s">
        <v>83</v>
      </c>
      <c r="B42" s="28" t="s">
        <v>79</v>
      </c>
      <c r="C42" s="21">
        <v>8571700</v>
      </c>
      <c r="D42" s="21">
        <v>8571700</v>
      </c>
      <c r="E42" s="21">
        <v>2750393.56</v>
      </c>
      <c r="F42" s="27">
        <f t="shared" si="0"/>
        <v>32.086908781221929</v>
      </c>
      <c r="G42" s="27">
        <f t="shared" si="3"/>
        <v>32.086908781221929</v>
      </c>
    </row>
    <row r="43" spans="1:7" ht="45" customHeight="1">
      <c r="A43" s="25" t="s">
        <v>84</v>
      </c>
      <c r="B43" s="28" t="s">
        <v>80</v>
      </c>
      <c r="C43" s="21">
        <v>965100</v>
      </c>
      <c r="D43" s="21">
        <v>1415100</v>
      </c>
      <c r="E43" s="21">
        <v>746091.29</v>
      </c>
      <c r="F43" s="27">
        <f t="shared" si="0"/>
        <v>77.307148482022598</v>
      </c>
      <c r="G43" s="27">
        <f t="shared" si="3"/>
        <v>52.723573599038943</v>
      </c>
    </row>
    <row r="44" spans="1:7" ht="33.6" customHeight="1">
      <c r="A44" s="25" t="s">
        <v>85</v>
      </c>
      <c r="B44" s="28" t="s">
        <v>81</v>
      </c>
      <c r="C44" s="21">
        <v>20810800</v>
      </c>
      <c r="D44" s="21">
        <v>22306723.93</v>
      </c>
      <c r="E44" s="21">
        <v>4382163.34</v>
      </c>
      <c r="F44" s="27">
        <f t="shared" si="0"/>
        <v>21.05715945566725</v>
      </c>
      <c r="G44" s="27">
        <f t="shared" si="3"/>
        <v>19.645033281227324</v>
      </c>
    </row>
    <row r="45" spans="1:7" ht="40.15" customHeight="1">
      <c r="A45" s="23" t="s">
        <v>88</v>
      </c>
      <c r="B45" s="29" t="s">
        <v>87</v>
      </c>
      <c r="C45" s="24">
        <v>13884400</v>
      </c>
      <c r="D45" s="24">
        <v>14121500</v>
      </c>
      <c r="E45" s="24">
        <v>3139921</v>
      </c>
      <c r="F45" s="26">
        <f t="shared" si="0"/>
        <v>22.61474028405981</v>
      </c>
      <c r="G45" s="26">
        <f t="shared" si="3"/>
        <v>22.23503877066884</v>
      </c>
    </row>
    <row r="46" spans="1:7" ht="40.9" customHeight="1">
      <c r="A46" s="25" t="s">
        <v>89</v>
      </c>
      <c r="B46" s="28" t="s">
        <v>90</v>
      </c>
      <c r="C46" s="21">
        <v>13884400</v>
      </c>
      <c r="D46" s="21">
        <v>14121500</v>
      </c>
      <c r="E46" s="21">
        <v>3139921</v>
      </c>
      <c r="F46" s="27">
        <f t="shared" si="0"/>
        <v>22.61474028405981</v>
      </c>
      <c r="G46" s="27">
        <f t="shared" si="3"/>
        <v>22.23503877066884</v>
      </c>
    </row>
    <row r="47" spans="1:7" ht="45.6" customHeight="1">
      <c r="A47" s="23" t="s">
        <v>91</v>
      </c>
      <c r="B47" s="29" t="s">
        <v>121</v>
      </c>
      <c r="C47" s="24">
        <v>4062800</v>
      </c>
      <c r="D47" s="24">
        <v>4062800</v>
      </c>
      <c r="E47" s="24">
        <v>1396569.59</v>
      </c>
      <c r="F47" s="26">
        <f t="shared" si="0"/>
        <v>34.374559171015065</v>
      </c>
      <c r="G47" s="26">
        <f t="shared" si="3"/>
        <v>34.374559171015065</v>
      </c>
    </row>
    <row r="48" spans="1:7" ht="37.15" customHeight="1">
      <c r="A48" s="25" t="s">
        <v>92</v>
      </c>
      <c r="B48" s="28" t="s">
        <v>122</v>
      </c>
      <c r="C48" s="21">
        <v>4062800</v>
      </c>
      <c r="D48" s="21">
        <v>4062800</v>
      </c>
      <c r="E48" s="21">
        <v>1396569.59</v>
      </c>
      <c r="F48" s="27">
        <f t="shared" si="0"/>
        <v>34.374559171015065</v>
      </c>
      <c r="G48" s="27">
        <f t="shared" si="3"/>
        <v>34.374559171015065</v>
      </c>
    </row>
  </sheetData>
  <mergeCells count="9">
    <mergeCell ref="A1:G1"/>
    <mergeCell ref="A2:G2"/>
    <mergeCell ref="A4:A6"/>
    <mergeCell ref="B4:B6"/>
    <mergeCell ref="C4:G4"/>
    <mergeCell ref="C5:C6"/>
    <mergeCell ref="D5:D6"/>
    <mergeCell ref="E5:E6"/>
    <mergeCell ref="F5:G5"/>
  </mergeCells>
  <pageMargins left="1.1417322834645669" right="0.74803149606299213" top="1.1811023622047245" bottom="0.59055118110236227" header="0.51181102362204722" footer="0.51181102362204722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 1мес.</vt:lpstr>
      <vt:lpstr>за январь 2021 года</vt:lpstr>
      <vt:lpstr>'за 1мес.'!Заголовки_для_печати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kazna</dc:creator>
  <cp:lastModifiedBy>User</cp:lastModifiedBy>
  <cp:lastPrinted>2024-07-17T07:26:45Z</cp:lastPrinted>
  <dcterms:created xsi:type="dcterms:W3CDTF">2016-08-26T04:33:48Z</dcterms:created>
  <dcterms:modified xsi:type="dcterms:W3CDTF">2026-05-14T08:00:32Z</dcterms:modified>
</cp:coreProperties>
</file>